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таблица 2" sheetId="1" r:id="rId1"/>
  </sheets>
  <definedNames>
    <definedName name="_xlnm.Print_Area" localSheetId="0">'таблица 2'!$A$1:$M$253</definedName>
  </definedNames>
  <calcPr fullCalcOnLoad="1"/>
</workbook>
</file>

<file path=xl/comments1.xml><?xml version="1.0" encoding="utf-8"?>
<comments xmlns="http://schemas.openxmlformats.org/spreadsheetml/2006/main">
  <authors>
    <author>Автор</author>
  </authors>
  <commentList>
    <comment ref="N85" authorId="0">
      <text>
        <r>
          <rPr>
            <b/>
            <sz val="9"/>
            <rFont val="Tahoma"/>
            <family val="0"/>
          </rPr>
          <t>Автор:</t>
        </r>
        <r>
          <rPr>
            <sz val="9"/>
            <rFont val="Tahoma"/>
            <family val="0"/>
          </rPr>
          <t xml:space="preserve">
123,890 это снос, 141,015 это субсидия на 2015 год местные деньги</t>
        </r>
      </text>
    </comment>
  </commentList>
</comments>
</file>

<file path=xl/sharedStrings.xml><?xml version="1.0" encoding="utf-8"?>
<sst xmlns="http://schemas.openxmlformats.org/spreadsheetml/2006/main" count="351" uniqueCount="117">
  <si>
    <t>№ п/п</t>
  </si>
  <si>
    <t>Источник финансирования</t>
  </si>
  <si>
    <t>Финансовые затраты на реализацию (тыс. рублей)</t>
  </si>
  <si>
    <t>Всего</t>
  </si>
  <si>
    <t>Федеральный бюджет</t>
  </si>
  <si>
    <t>Бюджет автономного округа</t>
  </si>
  <si>
    <t>Местный бюджет</t>
  </si>
  <si>
    <t>Программа «Сотрудничество»</t>
  </si>
  <si>
    <t>Внебюджетные источники</t>
  </si>
  <si>
    <t xml:space="preserve">2014 год </t>
  </si>
  <si>
    <t xml:space="preserve">2015 год </t>
  </si>
  <si>
    <t>Мероприятия муниципальной программы</t>
  </si>
  <si>
    <t>ответственный исполнитель/ соисполнитель</t>
  </si>
  <si>
    <t xml:space="preserve">2016 год </t>
  </si>
  <si>
    <t>ИТОГО ПО ПОДПРОГРАММЕ 1</t>
  </si>
  <si>
    <t>ИТОГО ПО ПОДПРОГРАММЕ 2</t>
  </si>
  <si>
    <t>Снос расселенных приспособленных для проживания строений, расположенных в месте их сосредоточения в муниципальном образовании</t>
  </si>
  <si>
    <t xml:space="preserve">Управление жилищно-коммунального хозяйства и строительства администрации Октябрьского района </t>
  </si>
  <si>
    <t xml:space="preserve"> 1.1.1.</t>
  </si>
  <si>
    <t>Выдача свидетельств о праве на получение социальной выплаты на приобретение жилого помещения или строительство индивидуального жилого дома. Перечисление субсидии на приобретение жилого помещения или строительства индивидуального жилого дома</t>
  </si>
  <si>
    <t>Выдача свидетельств о праве на получение социальной выплаты на компенсацию затрат по уплате первоначального взноса по ипотечному кредиту, в размере не более 20% от суммы ипотечного кредита. Перечесление субсидии на оплату первоначального взноса по ипотечному кредиту</t>
  </si>
  <si>
    <t>3.1.1.</t>
  </si>
  <si>
    <t>3.1.2.</t>
  </si>
  <si>
    <t>3.1.3.</t>
  </si>
  <si>
    <t>3.1.4.</t>
  </si>
  <si>
    <t xml:space="preserve"> 3.2.1.</t>
  </si>
  <si>
    <t xml:space="preserve"> 4.1.1.</t>
  </si>
  <si>
    <t>ИТОГО ПО ПОДПРОГРАММЕ 3</t>
  </si>
  <si>
    <t>ИТОГО ПО ПОДПРОГРАММЕ 4</t>
  </si>
  <si>
    <t xml:space="preserve">ВСЕГО ПО ПРОГРАММЕ </t>
  </si>
  <si>
    <t>Таблица   2</t>
  </si>
  <si>
    <t>отдел жилищной политки администрации Октябрьского района, Управление образования молодежной политики администрации Октябрьского района</t>
  </si>
  <si>
    <t>Комитет по управлению муниципальной собственностью администрации Октябрьского района,  отдел жилищной политки администрации Октябрьского района</t>
  </si>
  <si>
    <t>ВСЕГО ПО ПОДПРОГРАММЕ 5</t>
  </si>
  <si>
    <r>
      <t xml:space="preserve">Задача 5.1. </t>
    </r>
    <r>
      <rPr>
        <sz val="10"/>
        <rFont val="Times New Roman"/>
        <family val="1"/>
      </rPr>
      <t>Дальнейшее формирование на территории Октябрьского района градостроительной документации и внедрение АИСОГД</t>
    </r>
  </si>
  <si>
    <r>
      <t>Подпрограмма 5</t>
    </r>
    <r>
      <rPr>
        <sz val="10"/>
        <rFont val="Times New Roman"/>
        <family val="1"/>
      </rPr>
      <t xml:space="preserve"> «Градостроительная деятельность»</t>
    </r>
  </si>
  <si>
    <r>
      <t>Задача 6.1.</t>
    </r>
    <r>
      <rPr>
        <sz val="10"/>
        <rFont val="Times New Roman"/>
        <family val="1"/>
      </rPr>
      <t xml:space="preserve"> Стимулирование застройщиков по реализации проектов освоения территорий в целях жилищного строительства, предусматривающих строительство жилья эконом-класса</t>
    </r>
  </si>
  <si>
    <r>
      <t xml:space="preserve">Подпрограмма 6. </t>
    </r>
    <r>
      <rPr>
        <sz val="10"/>
        <rFont val="Times New Roman"/>
        <family val="1"/>
      </rPr>
      <t>«Стимулирование жилищного строительства»</t>
    </r>
  </si>
  <si>
    <t>ВСЕГО ПО ПОДПРОГРАММЕ 6</t>
  </si>
  <si>
    <t>отдел жилищной политки администрации Октябрьского района,      Управление жилищно - коммунального хозяйства и строительства администрации Октябрьского района</t>
  </si>
  <si>
    <t>2.1.1.</t>
  </si>
  <si>
    <t>4.2.1.</t>
  </si>
  <si>
    <t xml:space="preserve"> 5.1.1</t>
  </si>
  <si>
    <t>Предоставление субсидии на приобретение жилого помещения в собственность на территории Ханты-Мансийского автономного округа-Югры гражданам, проживающим в настоящее время в приспособленных для проживания строениях, расположенных в месте их сосредоточения в муниципальном образовании Октябрьский район, вселенным в них до 1995 года, не имеющим жилых помещений, принадлежащих им на праве собственности или предоставленных им на основании договоров социального найма на территории Российской Федерации</t>
  </si>
  <si>
    <t xml:space="preserve">Предоставление субсидии на приобретение жилого помещения в собственность в субъектах Российской Федерации, не относящихся к районам Крайнего Севера и приравненных к ним местностям гражданам, проживающим в настоящее время в приспособленных для проживания строениях, расположенных в месте их сосредоточения, вселенным в них до 1995 года </t>
  </si>
  <si>
    <t>Предоставление жилых помещений жилищного фонда коммерческого использования муниципального образования Октябрьский район гражданам, проживающим в настоящее время в приспособленных для проживания строениях, расположенных в месте их сосредоточения, вселенным в них с даты позднее 1 января 1995 года, не имеющим жилых помещений, принадлежащих им на праве собственности или предоставленных им на основании договоров социального найма на территории Российской Федерации</t>
  </si>
  <si>
    <t xml:space="preserve">Обеспечение жилыми помещениями - граждан  переселяемых из непригодных для проживания жилых домов, граждан, состоящих на учете для его получения на условиях социального найма, работников бюджетной сферы служебным жильем и общежитиями, формирования маневренного жилищного фонда.
</t>
  </si>
  <si>
    <t>Предоставление жилых помещений специализированного жилищного фонда муниципального образования Октябрьский район гражданам, проживающим в настоящее время в приспособленных для проживания строениях, расположенных в месте их сосредоточения, не имеющим жилых помещений, принадлежащих им на праве собственности или предоставленных им на основании договоров социального найма на территории Российской Федерации, отказавшимся от переселения из приспособленных для проживания строений на условиях мероприятий 1, 2, 3 Подпрограмм 3</t>
  </si>
  <si>
    <t>Предоставление субсидии на приобретение жилого помещения в собственность на территории Ханты-Мансийского автономного округа-Югры гражданам, проживающим в настоящее время в зоне подтопления и (или) в зоне береговой линии, подверженной абразии в муниципальном образовании Октябрьский район</t>
  </si>
  <si>
    <t>Предоставление жилых помещений жилищного фонда социального использования муниципального образования Октябрьский район гражданам, проживающим в настоящее время в зоне подтопления и (или) в зоне береговой линии, подверженной абразии в муниципальном образовании Октябрьский район</t>
  </si>
  <si>
    <t xml:space="preserve">Снос расселенных жилых домов, расположенных в зоне подтопления и (или) в зоне береговой линии, подверженной абразии </t>
  </si>
  <si>
    <t>4.1.1.</t>
  </si>
  <si>
    <r>
      <t xml:space="preserve">II. Цель: </t>
    </r>
    <r>
      <rPr>
        <sz val="10"/>
        <rFont val="Times New Roman"/>
        <family val="1"/>
      </rPr>
      <t>Cоздание условий и механизмов для увеличения объемов жилищного строительства, одновременно способствующих обеспечению жильем граждан, проживающих на территории Октябрьского района</t>
    </r>
  </si>
  <si>
    <t xml:space="preserve"> 5.1.1.1</t>
  </si>
  <si>
    <t xml:space="preserve"> 5.1.1.2</t>
  </si>
  <si>
    <t xml:space="preserve"> 5.1.1.3</t>
  </si>
  <si>
    <t>Сельское поселение Унъюган</t>
  </si>
  <si>
    <t>Городское поселение Октябрьское в части населенных пунктов с.Большой Камень, п.Кормужиханка</t>
  </si>
  <si>
    <t>6.1.1.</t>
  </si>
  <si>
    <t>отдел жилищной политики администрации Октябрьского района</t>
  </si>
  <si>
    <t>Приобретение жилья</t>
  </si>
  <si>
    <t xml:space="preserve">  6.1.2.</t>
  </si>
  <si>
    <t>Управление жилищно-коммунального хозяйства и строительства администрации Октябрьского района,  Отдел по вопросам архитектуры, градостроительства администрации Октябрьского района</t>
  </si>
  <si>
    <t xml:space="preserve">  6.1.3.</t>
  </si>
  <si>
    <t>к постановлению администрации</t>
  </si>
  <si>
    <t xml:space="preserve">Октябрьского района </t>
  </si>
  <si>
    <t>Сельское поселение Каменное в части населенных пунктов п.Каменное, п.Пальяново</t>
  </si>
  <si>
    <t>Инженерные сети микрорайона индивидуальной застройки в п.Перегребное</t>
  </si>
  <si>
    <t xml:space="preserve">  6.1.4.</t>
  </si>
  <si>
    <t>Инженерные сети микрорайона индивидуальной застройки в пгт. Андра 2-й этап строительства- сети водоснабжения</t>
  </si>
  <si>
    <t xml:space="preserve">  6.1.5.</t>
  </si>
  <si>
    <t>Инженерные сети микрорайона индивидуальной застройки в пгт. Андра 3-й этап строительства- сети электроснабжения</t>
  </si>
  <si>
    <t xml:space="preserve">  6.1.6.</t>
  </si>
  <si>
    <t>Субсидия из бюджета Октябрьского района на возмещение части затрат на строительство инженерных сетей и объектов инженерной инфраструктуры к жилым домам приобретенным муниципальным образованием Октябрьский район в 2012 году по программе "Улучшение жилищных условий населения ХМАО-Югры на 2011-2013 годв и на период до 2015 года"</t>
  </si>
  <si>
    <t>"Предоставление жилищных субсидий гражданам, выезжающим из автономного округа в субъекты Российской Федерации, не относящиеся к районам Крайнего Севера и приравненным к ним местностям, признанным до 31 декабря 2013 года участниками подпрограмм"</t>
  </si>
  <si>
    <t xml:space="preserve">"Улучшение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</si>
  <si>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"Улучшение жилищных условий ветеранам Великой Отечественной войны" предусматривает предоставление жилых помещений ветеранам Великой Отечественной войны по договорам социального найма либо единовременной денежной выплаты на приобретение жилых помещений ветеранам Великой Отечественной войны 1941 - 1945 годов за счет средств федерального бюджета и бюджета автономного округа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</si>
  <si>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 xml:space="preserve">Предоставление единовременной денежной выплаты, субсидии на строительство или приобретение жилых помещений за счет субвенций из федерального бюджета </t>
  </si>
  <si>
    <t>7.1.1.</t>
  </si>
  <si>
    <t xml:space="preserve">Предоставление единовременной денежной выплаты, субсидии на строительство или приобретение жилых помещений на приобретение жилых помещений ветеранам Великой Отечественной войны 1941 - 1945 годов за счет субвенций из федерального бюджета </t>
  </si>
  <si>
    <t xml:space="preserve">обеспечение государственных полномочий, указанных в пунктах 3.1., 3.2. статьи 2 Закона ХМАО-Югры от 31.03.2009 №36-оз в рамках подпрограммы «Обеспечение мерами государственной поддержки по улучшению жилищных условий отдельных категорий граждан» </t>
  </si>
  <si>
    <t xml:space="preserve"> 7.2.1.</t>
  </si>
  <si>
    <t xml:space="preserve">  7.2.1.1.</t>
  </si>
  <si>
    <t xml:space="preserve"> 7.3.1.</t>
  </si>
  <si>
    <t xml:space="preserve">  7.3.1.1.</t>
  </si>
  <si>
    <r>
      <t xml:space="preserve">Подпрограмма 7. </t>
    </r>
    <r>
      <rPr>
        <sz val="10"/>
        <rFont val="Times New Roman"/>
        <family val="1"/>
      </rPr>
      <t>«Обеспечение мерами государственной поддержки по улучшению жилищных условий отдельных категорий граждан проживающих натерритории Октябрьского района»</t>
    </r>
  </si>
  <si>
    <t>Управление жилищно-коммунального хозяйства и строительства администрации Октябрьского района</t>
  </si>
  <si>
    <r>
      <t>Задача 7.1.</t>
    </r>
    <r>
      <rPr>
        <sz val="10"/>
        <rFont val="Times New Roman"/>
        <family val="1"/>
      </rPr>
      <t xml:space="preserve"> Предоставление государственной поддержки на приобретение жилых помещений отдельным категориям граждан</t>
    </r>
  </si>
  <si>
    <t xml:space="preserve">Подпрограмма 1 «Содействие в улучшении жилищных условий молодых семей на территории Октябрьского района в рамках федеральной целевой программы «Жилище» </t>
  </si>
  <si>
    <r>
      <t xml:space="preserve">Задача 1.1.: </t>
    </r>
    <r>
      <rPr>
        <sz val="10"/>
        <rFont val="Times New Roman"/>
        <family val="1"/>
      </rPr>
      <t xml:space="preserve">Предоставление молодым семьям, социальной выплаты в виде субсидий на приобретение жилья или строительство индивидуального жилого дома </t>
    </r>
  </si>
  <si>
    <t xml:space="preserve">Подпрограмма 2 «Содействие в улучшении жилищных условий молодых учителей на территории Октябрьского района» </t>
  </si>
  <si>
    <r>
      <t>Задача 2.1.</t>
    </r>
    <r>
      <rPr>
        <sz val="10"/>
        <rFont val="Times New Roman"/>
        <family val="1"/>
      </rPr>
      <t>: Предоставление социальной выплаты на субсидирование первоначального взноса в размере не более 20% от суммы ипотечного кредита.</t>
    </r>
  </si>
  <si>
    <t xml:space="preserve">Подпрограмма 3 «Ликвидация и расселение  приспособленных для проживания  строений, расположенных в месте их сосредоточения в муниципальном образовании  Октябрьский район» </t>
  </si>
  <si>
    <r>
      <t>Задача 3.1.</t>
    </r>
    <r>
      <rPr>
        <sz val="10"/>
        <rFont val="Times New Roman"/>
        <family val="1"/>
      </rPr>
      <t xml:space="preserve">: Расселение граждан из приспособленных для проживания строений, расположенных в месте их сосредоточения в муниципальном образовании Октябрьский район </t>
    </r>
  </si>
  <si>
    <r>
      <t>Задача 3.2.: Л</t>
    </r>
    <r>
      <rPr>
        <sz val="10"/>
        <rFont val="Times New Roman"/>
        <family val="1"/>
      </rPr>
      <t>иквидация приспособленных для проживания строений, расположенных в месте их сосредоточения в муниципальном образовании Октябрьский район</t>
    </r>
  </si>
  <si>
    <t xml:space="preserve">Подпрограмма 4 «Выселение граждан из жилых домов, находящихся в зоне подтопления и (или) в зоне береговой линии, подверженной абразии в муниципальном образовании Октябрьский район» </t>
  </si>
  <si>
    <r>
      <t>Задача 4.1.</t>
    </r>
    <r>
      <rPr>
        <sz val="10"/>
        <rFont val="Times New Roman"/>
        <family val="1"/>
      </rPr>
      <t>: Выселение граждан из зоны подтопления и (или) зоны береговой линии, подверженной абразии в муниципальном образовании Октябрьский район</t>
    </r>
  </si>
  <si>
    <r>
      <t>Задача 4.2</t>
    </r>
    <r>
      <rPr>
        <sz val="10"/>
        <rFont val="Times New Roman"/>
        <family val="1"/>
      </rPr>
      <t>. Освобождение территории от жилых домов, строений (снос (демонтаж)) высвобождаемых жилых домов, находящихся в зоне подтопления береговой линии и (или) в зоне береговой линии, подверженной абразии</t>
    </r>
  </si>
  <si>
    <r>
      <t xml:space="preserve">Обеспечение муниципальных образований городских и сельских поселений в границах Октябрьского района документацией, необходимой для формирования базы данных информационной системы обеспечения градостроительной деятельности. Подготовка документов по планировке территорий, внесение изменений в документы территориального планирования, </t>
    </r>
    <r>
      <rPr>
        <i/>
        <sz val="10"/>
        <rFont val="Times New Roman"/>
        <family val="1"/>
      </rPr>
      <t>в том числе:</t>
    </r>
  </si>
  <si>
    <r>
      <rPr>
        <sz val="11"/>
        <color indexed="8"/>
        <rFont val="Times New Roman"/>
        <family val="1"/>
      </rPr>
      <t xml:space="preserve">Цель - Содействие в улучшении жилищных условий отдельных категорий граждан проживающих на территории Октябрьского района                              </t>
    </r>
  </si>
  <si>
    <t>Администрация Октябрьского района</t>
  </si>
  <si>
    <t xml:space="preserve">  7.1.1.1.</t>
  </si>
  <si>
    <t>ВСЕГО ПО ПОДПРОГРАММЕ 7</t>
  </si>
  <si>
    <t xml:space="preserve">Управление жилищно-коммунального хозяйства и строительства администрации Октябрьского района, Комитет по управлению муниципальной собственностью администрации Октябрьского района </t>
  </si>
  <si>
    <t>Управление жилищно-коммунального хозяйства и строительства администрации Октябрьского района, Комитет по управлению муниципальной собственностью администрации Октябрьского района</t>
  </si>
  <si>
    <t xml:space="preserve">  6.1.7.</t>
  </si>
  <si>
    <t>Инженерные сети микрорайона индивидуальной застройки 
№ 5 в пгт. Талинка</t>
  </si>
  <si>
    <t>3.1.5.</t>
  </si>
  <si>
    <t xml:space="preserve">2017 год </t>
  </si>
  <si>
    <t xml:space="preserve">2018 год </t>
  </si>
  <si>
    <t xml:space="preserve">2019 год </t>
  </si>
  <si>
    <t xml:space="preserve">2020 год </t>
  </si>
  <si>
    <t>Предоставление субсидии на приобретение жилого помещения в собственность на территории Ханты-Мансийского автономного округа-Югры гражданам,  проживающим в настоящее время в приспособленных для проживания строениях, расположенных в месте их сосредоточения, вселенным в них после 1995 года, не имеющим жилых помещений, принадлежащих им на праве собственности или предоставленных им на основании договоров социального найма на территории Российской Федерации</t>
  </si>
  <si>
    <t>Приложение № 3</t>
  </si>
  <si>
    <t xml:space="preserve">«ПЕРЕЧЕНЬ ПРОГРАММНЫХ МЕРОПРИЯТИЙ </t>
  </si>
  <si>
    <t>».</t>
  </si>
  <si>
    <t>от "23" декабря  2014 № 4603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</si>
</sst>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_р_."/>
    <numFmt numFmtId="181" formatCode="#,##0.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
    <numFmt numFmtId="188" formatCode="#,##0.000"/>
    <numFmt numFmtId="189" formatCode="#,##0.0000"/>
    <numFmt numFmtId="190" formatCode="#,##0.0"/>
    <numFmt numFmtId="191" formatCode="0.0000"/>
    <numFmt numFmtId="192" formatCode="#,##0.0000_р_."/>
    <numFmt numFmtId="193" formatCode="#,##0.0_р_."/>
  </numFmts>
  <fonts count="54">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8"/>
      <name val="Calibri"/>
      <family val="2"/>
    </font>
    <font>
      <sz val="11"/>
      <name val="Calibri"/>
      <family val="2"/>
    </font>
    <font>
      <sz val="12"/>
      <name val="Times New Roman"/>
      <family val="1"/>
    </font>
    <font>
      <b/>
      <sz val="12"/>
      <name val="Times New Roman"/>
      <family val="1"/>
    </font>
    <font>
      <i/>
      <sz val="10"/>
      <name val="Times New Roman"/>
      <family val="1"/>
    </font>
    <font>
      <sz val="11"/>
      <color indexed="8"/>
      <name val="Times New Roman"/>
      <family val="1"/>
    </font>
    <font>
      <sz val="9"/>
      <name val="Tahoma"/>
      <family val="0"/>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b/>
      <sz val="12"/>
      <color indexed="9"/>
      <name val="Times New Roman"/>
      <family val="1"/>
    </font>
    <font>
      <sz val="10"/>
      <color indexed="9"/>
      <name val="Times New Roman"/>
      <family val="1"/>
    </font>
    <font>
      <b/>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b/>
      <sz val="12"/>
      <color theme="0"/>
      <name val="Times New Roman"/>
      <family val="1"/>
    </font>
    <font>
      <sz val="10"/>
      <color theme="0"/>
      <name val="Times New Roman"/>
      <family val="1"/>
    </font>
    <font>
      <b/>
      <sz val="10"/>
      <color theme="0"/>
      <name val="Times New Roman"/>
      <family val="1"/>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lignment/>
      <protection/>
    </xf>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82">
    <xf numFmtId="0" fontId="0" fillId="0" borderId="0" xfId="0" applyFont="1" applyAlignment="1">
      <alignment/>
    </xf>
    <xf numFmtId="0" fontId="2" fillId="0" borderId="0" xfId="0" applyFont="1" applyFill="1" applyBorder="1" applyAlignment="1">
      <alignment vertical="top" wrapText="1"/>
    </xf>
    <xf numFmtId="0" fontId="2" fillId="0" borderId="0" xfId="52" applyFont="1" applyFill="1" applyBorder="1" applyAlignment="1">
      <alignment vertical="top" wrapText="1"/>
      <protection/>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0" fontId="6" fillId="0" borderId="0" xfId="0" applyFont="1" applyFill="1" applyBorder="1" applyAlignment="1">
      <alignment/>
    </xf>
    <xf numFmtId="0" fontId="6" fillId="0" borderId="0" xfId="0" applyFont="1" applyFill="1" applyAlignment="1">
      <alignment/>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center" vertical="center" wrapText="1"/>
    </xf>
    <xf numFmtId="187" fontId="3" fillId="0" borderId="10" xfId="0" applyNumberFormat="1" applyFont="1" applyFill="1" applyBorder="1" applyAlignment="1">
      <alignment horizontal="center" vertical="center" wrapText="1"/>
    </xf>
    <xf numFmtId="2" fontId="6" fillId="0" borderId="0" xfId="0" applyNumberFormat="1" applyFont="1" applyFill="1" applyAlignment="1">
      <alignment/>
    </xf>
    <xf numFmtId="0" fontId="7" fillId="0" borderId="0" xfId="0" applyFont="1" applyFill="1" applyAlignment="1">
      <alignment horizontal="right"/>
    </xf>
    <xf numFmtId="0" fontId="7" fillId="0" borderId="0" xfId="0" applyFont="1" applyFill="1" applyAlignment="1">
      <alignment vertical="center" wrapText="1"/>
    </xf>
    <xf numFmtId="0" fontId="6" fillId="0" borderId="0" xfId="0" applyFont="1" applyFill="1" applyAlignment="1">
      <alignment horizontal="left"/>
    </xf>
    <xf numFmtId="0" fontId="3" fillId="0" borderId="1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7" fillId="0" borderId="0" xfId="0" applyFont="1" applyFill="1" applyAlignment="1">
      <alignment/>
    </xf>
    <xf numFmtId="0" fontId="8" fillId="0" borderId="0" xfId="0" applyFont="1" applyFill="1" applyAlignment="1">
      <alignment horizontal="left" vertical="center"/>
    </xf>
    <xf numFmtId="4" fontId="3"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187" fontId="6" fillId="0" borderId="0" xfId="0" applyNumberFormat="1" applyFont="1" applyFill="1" applyAlignment="1">
      <alignment/>
    </xf>
    <xf numFmtId="0" fontId="2" fillId="0" borderId="0" xfId="0" applyFont="1" applyFill="1" applyBorder="1" applyAlignment="1">
      <alignment vertical="center" wrapText="1"/>
    </xf>
    <xf numFmtId="4" fontId="6" fillId="0" borderId="0" xfId="0" applyNumberFormat="1" applyFont="1" applyFill="1" applyAlignment="1">
      <alignment/>
    </xf>
    <xf numFmtId="190" fontId="2" fillId="0" borderId="10" xfId="0" applyNumberFormat="1"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190" fontId="2" fillId="0" borderId="0" xfId="0" applyNumberFormat="1" applyFont="1" applyFill="1" applyBorder="1" applyAlignment="1">
      <alignment horizontal="center" vertical="center" wrapText="1"/>
    </xf>
    <xf numFmtId="181" fontId="6" fillId="0" borderId="0" xfId="0" applyNumberFormat="1" applyFont="1" applyFill="1" applyAlignment="1">
      <alignment/>
    </xf>
    <xf numFmtId="4" fontId="6" fillId="0" borderId="0" xfId="0" applyNumberFormat="1" applyFont="1" applyFill="1" applyBorder="1" applyAlignment="1">
      <alignment/>
    </xf>
    <xf numFmtId="188" fontId="6" fillId="0" borderId="0" xfId="0" applyNumberFormat="1" applyFont="1" applyFill="1" applyAlignment="1">
      <alignment/>
    </xf>
    <xf numFmtId="0" fontId="49" fillId="0" borderId="0" xfId="0" applyFont="1" applyFill="1" applyAlignment="1">
      <alignment horizontal="right"/>
    </xf>
    <xf numFmtId="0" fontId="49" fillId="0" borderId="0" xfId="0" applyFont="1" applyFill="1" applyAlignment="1">
      <alignment horizontal="right" vertical="center" wrapText="1"/>
    </xf>
    <xf numFmtId="0" fontId="49" fillId="0" borderId="0" xfId="0" applyFont="1" applyFill="1" applyAlignment="1">
      <alignment vertical="center" wrapText="1"/>
    </xf>
    <xf numFmtId="0" fontId="50" fillId="0" borderId="0" xfId="0" applyFont="1" applyFill="1" applyAlignment="1">
      <alignment horizontal="center" vertical="center"/>
    </xf>
    <xf numFmtId="0" fontId="33" fillId="0" borderId="0" xfId="0" applyFont="1" applyFill="1" applyAlignment="1">
      <alignment horizontal="left"/>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4" fontId="52" fillId="0" borderId="0" xfId="0" applyNumberFormat="1" applyFont="1" applyFill="1" applyBorder="1" applyAlignment="1">
      <alignment horizontal="center" vertical="center" wrapText="1"/>
    </xf>
    <xf numFmtId="4" fontId="51" fillId="0" borderId="0" xfId="0" applyNumberFormat="1" applyFont="1" applyFill="1" applyBorder="1" applyAlignment="1">
      <alignment horizontal="center" vertical="center" wrapText="1"/>
    </xf>
    <xf numFmtId="2" fontId="52" fillId="0" borderId="0" xfId="0" applyNumberFormat="1" applyFont="1" applyFill="1" applyBorder="1" applyAlignment="1">
      <alignment horizontal="center" vertical="center" wrapText="1"/>
    </xf>
    <xf numFmtId="2" fontId="51" fillId="0" borderId="0" xfId="0" applyNumberFormat="1" applyFont="1" applyFill="1" applyBorder="1" applyAlignment="1">
      <alignment horizontal="center" vertical="center" wrapText="1"/>
    </xf>
    <xf numFmtId="180" fontId="52" fillId="0" borderId="0" xfId="0" applyNumberFormat="1" applyFont="1" applyFill="1" applyBorder="1" applyAlignment="1">
      <alignment horizontal="center" vertical="center" wrapText="1"/>
    </xf>
    <xf numFmtId="0" fontId="52"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52" fillId="0" borderId="0" xfId="52" applyFont="1" applyFill="1" applyBorder="1" applyAlignment="1">
      <alignment horizontal="left" vertical="top" wrapText="1"/>
      <protection/>
    </xf>
    <xf numFmtId="190" fontId="52" fillId="0" borderId="0" xfId="0" applyNumberFormat="1" applyFont="1" applyFill="1" applyBorder="1" applyAlignment="1">
      <alignment horizontal="center" vertical="center" wrapText="1"/>
    </xf>
    <xf numFmtId="0" fontId="33" fillId="0" borderId="0" xfId="0" applyFont="1" applyFill="1" applyAlignment="1">
      <alignment/>
    </xf>
    <xf numFmtId="4" fontId="33" fillId="0" borderId="0" xfId="0" applyNumberFormat="1" applyFont="1" applyFill="1" applyAlignment="1">
      <alignment/>
    </xf>
    <xf numFmtId="0" fontId="3" fillId="0" borderId="10" xfId="52" applyFont="1" applyFill="1" applyBorder="1" applyAlignment="1">
      <alignment horizontal="center" vertical="top" wrapText="1"/>
      <protection/>
    </xf>
    <xf numFmtId="0" fontId="2" fillId="0" borderId="10" xfId="52" applyFont="1" applyFill="1" applyBorder="1" applyAlignment="1">
      <alignment horizontal="center" vertical="top" wrapText="1"/>
      <protection/>
    </xf>
    <xf numFmtId="0" fontId="3" fillId="0" borderId="10" xfId="52" applyFont="1" applyFill="1" applyBorder="1" applyAlignment="1">
      <alignment horizontal="left" vertical="top" wrapText="1"/>
      <protection/>
    </xf>
    <xf numFmtId="0" fontId="3" fillId="0" borderId="10" xfId="0"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52" applyFont="1" applyFill="1" applyBorder="1" applyAlignment="1">
      <alignment horizontal="left" vertical="top" wrapText="1"/>
      <protection/>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2" fillId="0" borderId="10" xfId="52" applyFont="1" applyFill="1" applyBorder="1" applyAlignment="1">
      <alignment horizontal="left" vertical="top" wrapText="1"/>
      <protection/>
    </xf>
    <xf numFmtId="0" fontId="7" fillId="0" borderId="0" xfId="0" applyFont="1" applyFill="1" applyAlignment="1">
      <alignment horizontal="right" vertical="center" wrapText="1"/>
    </xf>
    <xf numFmtId="0" fontId="8"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justify" vertical="top" wrapText="1"/>
    </xf>
    <xf numFmtId="0" fontId="3" fillId="0" borderId="14"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16" fontId="3" fillId="0" borderId="14"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4" xfId="0" applyFont="1" applyFill="1" applyBorder="1" applyAlignment="1">
      <alignment horizontal="center" vertical="top" wrapText="1"/>
    </xf>
    <xf numFmtId="0" fontId="0" fillId="0" borderId="15" xfId="0" applyFill="1" applyBorder="1" applyAlignment="1">
      <alignment horizontal="center" vertical="top" wrapText="1"/>
    </xf>
    <xf numFmtId="0" fontId="0" fillId="0" borderId="16" xfId="0" applyFill="1" applyBorder="1" applyAlignment="1">
      <alignment horizontal="center" vertical="top" wrapText="1"/>
    </xf>
    <xf numFmtId="0" fontId="3" fillId="0" borderId="14"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7" fillId="0" borderId="0" xfId="0" applyFont="1" applyFill="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61"/>
  <sheetViews>
    <sheetView tabSelected="1" view="pageBreakPreview" zoomScaleSheetLayoutView="100" zoomScalePageLayoutView="0" workbookViewId="0" topLeftCell="B1">
      <pane ySplit="13" topLeftCell="A89" activePane="bottomLeft" state="frozen"/>
      <selection pane="topLeft" activeCell="A1" sqref="A1"/>
      <selection pane="bottomLeft" activeCell="F96" sqref="F96"/>
    </sheetView>
  </sheetViews>
  <sheetFormatPr defaultColWidth="9.140625" defaultRowHeight="15"/>
  <cols>
    <col min="1" max="1" width="6.8515625" style="6" customWidth="1"/>
    <col min="2" max="2" width="48.7109375" style="6" customWidth="1"/>
    <col min="3" max="3" width="24.7109375" style="6" customWidth="1"/>
    <col min="4" max="4" width="31.00390625" style="6" customWidth="1"/>
    <col min="5" max="5" width="11.8515625" style="6" customWidth="1"/>
    <col min="6" max="6" width="11.00390625" style="6" customWidth="1"/>
    <col min="7" max="7" width="10.421875" style="6" customWidth="1"/>
    <col min="8" max="8" width="10.00390625" style="6" customWidth="1"/>
    <col min="9" max="10" width="11.00390625" style="6" customWidth="1"/>
    <col min="11" max="11" width="10.00390625" style="6" customWidth="1"/>
    <col min="12" max="12" width="11.140625" style="6" customWidth="1"/>
    <col min="13" max="13" width="2.7109375" style="48" customWidth="1"/>
    <col min="14" max="14" width="12.28125" style="6" customWidth="1"/>
    <col min="15" max="15" width="9.57421875" style="6" bestFit="1" customWidth="1"/>
    <col min="16" max="16384" width="9.140625" style="6" customWidth="1"/>
  </cols>
  <sheetData>
    <row r="1" spans="12:13" s="16" customFormat="1" ht="15.75">
      <c r="L1" s="11" t="s">
        <v>113</v>
      </c>
      <c r="M1" s="31"/>
    </row>
    <row r="2" spans="12:13" s="16" customFormat="1" ht="15.75">
      <c r="L2" s="11" t="s">
        <v>64</v>
      </c>
      <c r="M2" s="31"/>
    </row>
    <row r="3" spans="12:13" s="16" customFormat="1" ht="15.75">
      <c r="L3" s="11" t="s">
        <v>65</v>
      </c>
      <c r="M3" s="31"/>
    </row>
    <row r="4" spans="5:13" s="16" customFormat="1" ht="15.75">
      <c r="E4" s="81" t="s">
        <v>116</v>
      </c>
      <c r="F4" s="81"/>
      <c r="G4" s="81"/>
      <c r="H4" s="81"/>
      <c r="I4" s="81"/>
      <c r="J4" s="81"/>
      <c r="K4" s="81"/>
      <c r="L4" s="81"/>
      <c r="M4" s="31"/>
    </row>
    <row r="5" ht="15"/>
    <row r="6" spans="1:13" ht="15.75">
      <c r="A6" s="63" t="s">
        <v>30</v>
      </c>
      <c r="B6" s="63"/>
      <c r="C6" s="63"/>
      <c r="D6" s="63"/>
      <c r="E6" s="63"/>
      <c r="F6" s="63"/>
      <c r="G6" s="63"/>
      <c r="H6" s="63"/>
      <c r="I6" s="63"/>
      <c r="J6" s="63"/>
      <c r="K6" s="63"/>
      <c r="L6" s="63"/>
      <c r="M6" s="32"/>
    </row>
    <row r="7" spans="1:13" ht="15.75">
      <c r="A7" s="12"/>
      <c r="B7" s="12"/>
      <c r="C7" s="12"/>
      <c r="D7" s="12"/>
      <c r="E7" s="12"/>
      <c r="F7" s="12"/>
      <c r="G7" s="12"/>
      <c r="H7" s="12"/>
      <c r="I7" s="12"/>
      <c r="J7" s="12"/>
      <c r="K7" s="12"/>
      <c r="L7" s="12"/>
      <c r="M7" s="33"/>
    </row>
    <row r="8" spans="1:13" ht="15.75">
      <c r="A8" s="64" t="s">
        <v>114</v>
      </c>
      <c r="B8" s="64"/>
      <c r="C8" s="64"/>
      <c r="D8" s="64"/>
      <c r="E8" s="64"/>
      <c r="F8" s="64"/>
      <c r="G8" s="64"/>
      <c r="H8" s="64"/>
      <c r="I8" s="64"/>
      <c r="J8" s="64"/>
      <c r="K8" s="64"/>
      <c r="L8" s="64"/>
      <c r="M8" s="34"/>
    </row>
    <row r="9" spans="1:13" ht="15.75">
      <c r="A9" s="17"/>
      <c r="B9" s="13"/>
      <c r="C9" s="13"/>
      <c r="D9" s="13"/>
      <c r="E9" s="13"/>
      <c r="F9" s="13"/>
      <c r="G9" s="13"/>
      <c r="H9" s="13"/>
      <c r="I9" s="13"/>
      <c r="J9" s="13"/>
      <c r="K9" s="13"/>
      <c r="L9" s="13"/>
      <c r="M9" s="35"/>
    </row>
    <row r="10" spans="1:13" ht="22.5" customHeight="1">
      <c r="A10" s="53" t="s">
        <v>0</v>
      </c>
      <c r="B10" s="53" t="s">
        <v>11</v>
      </c>
      <c r="C10" s="53" t="s">
        <v>12</v>
      </c>
      <c r="D10" s="53" t="s">
        <v>1</v>
      </c>
      <c r="E10" s="53" t="s">
        <v>2</v>
      </c>
      <c r="F10" s="53"/>
      <c r="G10" s="53"/>
      <c r="H10" s="53"/>
      <c r="I10" s="53"/>
      <c r="J10" s="53"/>
      <c r="K10" s="53"/>
      <c r="L10" s="53"/>
      <c r="M10" s="36"/>
    </row>
    <row r="11" spans="1:13" ht="12.75" customHeight="1">
      <c r="A11" s="53"/>
      <c r="B11" s="53"/>
      <c r="C11" s="53"/>
      <c r="D11" s="53"/>
      <c r="E11" s="53" t="s">
        <v>3</v>
      </c>
      <c r="F11" s="53" t="s">
        <v>9</v>
      </c>
      <c r="G11" s="53" t="s">
        <v>10</v>
      </c>
      <c r="H11" s="53" t="s">
        <v>13</v>
      </c>
      <c r="I11" s="53" t="s">
        <v>108</v>
      </c>
      <c r="J11" s="53" t="s">
        <v>109</v>
      </c>
      <c r="K11" s="53" t="s">
        <v>110</v>
      </c>
      <c r="L11" s="53" t="s">
        <v>111</v>
      </c>
      <c r="M11" s="36"/>
    </row>
    <row r="12" spans="1:13" ht="12.75" customHeight="1">
      <c r="A12" s="53"/>
      <c r="B12" s="53"/>
      <c r="C12" s="53"/>
      <c r="D12" s="53"/>
      <c r="E12" s="53"/>
      <c r="F12" s="53"/>
      <c r="G12" s="53"/>
      <c r="H12" s="53"/>
      <c r="I12" s="53"/>
      <c r="J12" s="53"/>
      <c r="K12" s="53"/>
      <c r="L12" s="53"/>
      <c r="M12" s="36"/>
    </row>
    <row r="13" spans="1:13" ht="15">
      <c r="A13" s="14">
        <v>1</v>
      </c>
      <c r="B13" s="14">
        <v>2</v>
      </c>
      <c r="C13" s="14">
        <v>3</v>
      </c>
      <c r="D13" s="14">
        <v>4</v>
      </c>
      <c r="E13" s="14">
        <v>5</v>
      </c>
      <c r="F13" s="14">
        <v>6</v>
      </c>
      <c r="G13" s="14">
        <v>7</v>
      </c>
      <c r="H13" s="14">
        <v>8</v>
      </c>
      <c r="I13" s="14">
        <v>9</v>
      </c>
      <c r="J13" s="14">
        <v>10</v>
      </c>
      <c r="K13" s="14">
        <v>11</v>
      </c>
      <c r="L13" s="14">
        <v>12</v>
      </c>
      <c r="M13" s="36"/>
    </row>
    <row r="14" spans="1:13" ht="18.75" customHeight="1">
      <c r="A14" s="65" t="s">
        <v>99</v>
      </c>
      <c r="B14" s="65"/>
      <c r="C14" s="65"/>
      <c r="D14" s="65"/>
      <c r="E14" s="65"/>
      <c r="F14" s="65"/>
      <c r="G14" s="65"/>
      <c r="H14" s="65"/>
      <c r="I14" s="65"/>
      <c r="J14" s="65"/>
      <c r="K14" s="65"/>
      <c r="L14" s="65"/>
      <c r="M14" s="37"/>
    </row>
    <row r="15" spans="1:13" ht="18.75" customHeight="1">
      <c r="A15" s="65" t="s">
        <v>88</v>
      </c>
      <c r="B15" s="65"/>
      <c r="C15" s="65"/>
      <c r="D15" s="65"/>
      <c r="E15" s="65"/>
      <c r="F15" s="65"/>
      <c r="G15" s="65"/>
      <c r="H15" s="65"/>
      <c r="I15" s="65"/>
      <c r="J15" s="65"/>
      <c r="K15" s="65"/>
      <c r="L15" s="65"/>
      <c r="M15" s="37"/>
    </row>
    <row r="16" spans="1:13" ht="18.75" customHeight="1">
      <c r="A16" s="56" t="s">
        <v>89</v>
      </c>
      <c r="B16" s="56"/>
      <c r="C16" s="56"/>
      <c r="D16" s="56"/>
      <c r="E16" s="56"/>
      <c r="F16" s="56"/>
      <c r="G16" s="56"/>
      <c r="H16" s="56"/>
      <c r="I16" s="56"/>
      <c r="J16" s="56"/>
      <c r="K16" s="56"/>
      <c r="L16" s="56"/>
      <c r="M16" s="38"/>
    </row>
    <row r="17" spans="1:13" ht="18.75" customHeight="1">
      <c r="A17" s="53" t="s">
        <v>18</v>
      </c>
      <c r="B17" s="66" t="s">
        <v>19</v>
      </c>
      <c r="C17" s="53" t="s">
        <v>39</v>
      </c>
      <c r="D17" s="3" t="s">
        <v>3</v>
      </c>
      <c r="E17" s="4">
        <f>SUM(E18:E22)</f>
        <v>4169.4</v>
      </c>
      <c r="F17" s="4">
        <f aca="true" t="shared" si="0" ref="F17:L17">SUM(F18:F22)</f>
        <v>1799.4</v>
      </c>
      <c r="G17" s="4">
        <f t="shared" si="0"/>
        <v>790</v>
      </c>
      <c r="H17" s="4">
        <f t="shared" si="0"/>
        <v>790</v>
      </c>
      <c r="I17" s="4">
        <f t="shared" si="0"/>
        <v>790</v>
      </c>
      <c r="J17" s="4">
        <f t="shared" si="0"/>
        <v>0</v>
      </c>
      <c r="K17" s="4">
        <f t="shared" si="0"/>
        <v>0</v>
      </c>
      <c r="L17" s="4">
        <f t="shared" si="0"/>
        <v>0</v>
      </c>
      <c r="M17" s="39"/>
    </row>
    <row r="18" spans="1:13" ht="18.75" customHeight="1">
      <c r="A18" s="53"/>
      <c r="B18" s="66"/>
      <c r="C18" s="53"/>
      <c r="D18" s="7" t="s">
        <v>4</v>
      </c>
      <c r="E18" s="18">
        <f aca="true" t="shared" si="1" ref="E18:E28">F18+G18+H18+I18+J18+K18+L18</f>
        <v>180</v>
      </c>
      <c r="F18" s="18">
        <v>180</v>
      </c>
      <c r="G18" s="18">
        <v>0</v>
      </c>
      <c r="H18" s="18">
        <v>0</v>
      </c>
      <c r="I18" s="18">
        <v>0</v>
      </c>
      <c r="J18" s="20">
        <v>0</v>
      </c>
      <c r="K18" s="20">
        <v>0</v>
      </c>
      <c r="L18" s="20">
        <v>0</v>
      </c>
      <c r="M18" s="40"/>
    </row>
    <row r="19" spans="1:13" ht="18.75" customHeight="1">
      <c r="A19" s="53"/>
      <c r="B19" s="66"/>
      <c r="C19" s="53"/>
      <c r="D19" s="7" t="s">
        <v>5</v>
      </c>
      <c r="E19" s="18">
        <f t="shared" si="1"/>
        <v>3899.4</v>
      </c>
      <c r="F19" s="18">
        <v>1529.4</v>
      </c>
      <c r="G19" s="18">
        <v>790</v>
      </c>
      <c r="H19" s="18">
        <v>790</v>
      </c>
      <c r="I19" s="18">
        <v>790</v>
      </c>
      <c r="J19" s="20">
        <v>0</v>
      </c>
      <c r="K19" s="20">
        <v>0</v>
      </c>
      <c r="L19" s="20">
        <v>0</v>
      </c>
      <c r="M19" s="40"/>
    </row>
    <row r="20" spans="1:13" ht="18.75" customHeight="1">
      <c r="A20" s="53"/>
      <c r="B20" s="66"/>
      <c r="C20" s="53"/>
      <c r="D20" s="7" t="s">
        <v>6</v>
      </c>
      <c r="E20" s="18">
        <f t="shared" si="1"/>
        <v>90</v>
      </c>
      <c r="F20" s="18">
        <v>90</v>
      </c>
      <c r="G20" s="18">
        <v>0</v>
      </c>
      <c r="H20" s="18">
        <v>0</v>
      </c>
      <c r="I20" s="18">
        <v>0</v>
      </c>
      <c r="J20" s="20">
        <v>0</v>
      </c>
      <c r="K20" s="20">
        <v>0</v>
      </c>
      <c r="L20" s="20">
        <v>0</v>
      </c>
      <c r="M20" s="40"/>
    </row>
    <row r="21" spans="1:13" ht="18.75" customHeight="1">
      <c r="A21" s="53"/>
      <c r="B21" s="66"/>
      <c r="C21" s="53"/>
      <c r="D21" s="7" t="s">
        <v>7</v>
      </c>
      <c r="E21" s="18">
        <f t="shared" si="1"/>
        <v>0</v>
      </c>
      <c r="F21" s="18">
        <v>0</v>
      </c>
      <c r="G21" s="18">
        <v>0</v>
      </c>
      <c r="H21" s="18">
        <v>0</v>
      </c>
      <c r="I21" s="18">
        <v>0</v>
      </c>
      <c r="J21" s="20">
        <v>0</v>
      </c>
      <c r="K21" s="20">
        <v>0</v>
      </c>
      <c r="L21" s="20">
        <v>0</v>
      </c>
      <c r="M21" s="40"/>
    </row>
    <row r="22" spans="1:13" ht="18.75" customHeight="1">
      <c r="A22" s="53"/>
      <c r="B22" s="66"/>
      <c r="C22" s="53"/>
      <c r="D22" s="7" t="s">
        <v>8</v>
      </c>
      <c r="E22" s="18">
        <f t="shared" si="1"/>
        <v>0</v>
      </c>
      <c r="F22" s="18">
        <v>0</v>
      </c>
      <c r="G22" s="18">
        <v>0</v>
      </c>
      <c r="H22" s="18">
        <v>0</v>
      </c>
      <c r="I22" s="18">
        <v>0</v>
      </c>
      <c r="J22" s="20">
        <v>0</v>
      </c>
      <c r="K22" s="20">
        <v>0</v>
      </c>
      <c r="L22" s="20">
        <v>0</v>
      </c>
      <c r="M22" s="40"/>
    </row>
    <row r="23" spans="1:13" ht="15">
      <c r="A23" s="56" t="s">
        <v>14</v>
      </c>
      <c r="B23" s="56"/>
      <c r="C23" s="53"/>
      <c r="D23" s="3" t="s">
        <v>3</v>
      </c>
      <c r="E23" s="4">
        <f t="shared" si="1"/>
        <v>4169.4</v>
      </c>
      <c r="F23" s="4">
        <f aca="true" t="shared" si="2" ref="F23:L28">F17</f>
        <v>1799.4</v>
      </c>
      <c r="G23" s="4">
        <f t="shared" si="2"/>
        <v>790</v>
      </c>
      <c r="H23" s="4">
        <f t="shared" si="2"/>
        <v>790</v>
      </c>
      <c r="I23" s="4">
        <f t="shared" si="2"/>
        <v>790</v>
      </c>
      <c r="J23" s="4">
        <f t="shared" si="2"/>
        <v>0</v>
      </c>
      <c r="K23" s="4">
        <f t="shared" si="2"/>
        <v>0</v>
      </c>
      <c r="L23" s="4">
        <f t="shared" si="2"/>
        <v>0</v>
      </c>
      <c r="M23" s="39"/>
    </row>
    <row r="24" spans="1:13" ht="15">
      <c r="A24" s="56"/>
      <c r="B24" s="56"/>
      <c r="C24" s="53"/>
      <c r="D24" s="3" t="s">
        <v>4</v>
      </c>
      <c r="E24" s="4">
        <f t="shared" si="1"/>
        <v>180</v>
      </c>
      <c r="F24" s="4">
        <f t="shared" si="2"/>
        <v>180</v>
      </c>
      <c r="G24" s="4">
        <f t="shared" si="2"/>
        <v>0</v>
      </c>
      <c r="H24" s="4">
        <f t="shared" si="2"/>
        <v>0</v>
      </c>
      <c r="I24" s="4">
        <f t="shared" si="2"/>
        <v>0</v>
      </c>
      <c r="J24" s="4">
        <f t="shared" si="2"/>
        <v>0</v>
      </c>
      <c r="K24" s="4">
        <f t="shared" si="2"/>
        <v>0</v>
      </c>
      <c r="L24" s="4">
        <f t="shared" si="2"/>
        <v>0</v>
      </c>
      <c r="M24" s="39"/>
    </row>
    <row r="25" spans="1:13" ht="25.5">
      <c r="A25" s="56"/>
      <c r="B25" s="56"/>
      <c r="C25" s="53"/>
      <c r="D25" s="3" t="s">
        <v>5</v>
      </c>
      <c r="E25" s="4">
        <f t="shared" si="1"/>
        <v>3899.4</v>
      </c>
      <c r="F25" s="4">
        <f t="shared" si="2"/>
        <v>1529.4</v>
      </c>
      <c r="G25" s="4">
        <f t="shared" si="2"/>
        <v>790</v>
      </c>
      <c r="H25" s="4">
        <f t="shared" si="2"/>
        <v>790</v>
      </c>
      <c r="I25" s="4">
        <f t="shared" si="2"/>
        <v>790</v>
      </c>
      <c r="J25" s="4">
        <f t="shared" si="2"/>
        <v>0</v>
      </c>
      <c r="K25" s="4">
        <f t="shared" si="2"/>
        <v>0</v>
      </c>
      <c r="L25" s="4">
        <f t="shared" si="2"/>
        <v>0</v>
      </c>
      <c r="M25" s="39"/>
    </row>
    <row r="26" spans="1:13" ht="15">
      <c r="A26" s="56"/>
      <c r="B26" s="56"/>
      <c r="C26" s="53"/>
      <c r="D26" s="3" t="s">
        <v>6</v>
      </c>
      <c r="E26" s="4">
        <f t="shared" si="1"/>
        <v>90</v>
      </c>
      <c r="F26" s="4">
        <f t="shared" si="2"/>
        <v>90</v>
      </c>
      <c r="G26" s="4">
        <f t="shared" si="2"/>
        <v>0</v>
      </c>
      <c r="H26" s="4">
        <f t="shared" si="2"/>
        <v>0</v>
      </c>
      <c r="I26" s="4">
        <f t="shared" si="2"/>
        <v>0</v>
      </c>
      <c r="J26" s="4">
        <f t="shared" si="2"/>
        <v>0</v>
      </c>
      <c r="K26" s="4">
        <f t="shared" si="2"/>
        <v>0</v>
      </c>
      <c r="L26" s="4">
        <f t="shared" si="2"/>
        <v>0</v>
      </c>
      <c r="M26" s="39"/>
    </row>
    <row r="27" spans="1:13" ht="25.5">
      <c r="A27" s="56"/>
      <c r="B27" s="56"/>
      <c r="C27" s="53"/>
      <c r="D27" s="3" t="s">
        <v>7</v>
      </c>
      <c r="E27" s="4">
        <f t="shared" si="1"/>
        <v>0</v>
      </c>
      <c r="F27" s="4">
        <f t="shared" si="2"/>
        <v>0</v>
      </c>
      <c r="G27" s="4">
        <f t="shared" si="2"/>
        <v>0</v>
      </c>
      <c r="H27" s="4">
        <f t="shared" si="2"/>
        <v>0</v>
      </c>
      <c r="I27" s="4">
        <f t="shared" si="2"/>
        <v>0</v>
      </c>
      <c r="J27" s="4">
        <f t="shared" si="2"/>
        <v>0</v>
      </c>
      <c r="K27" s="4">
        <f t="shared" si="2"/>
        <v>0</v>
      </c>
      <c r="L27" s="4">
        <f t="shared" si="2"/>
        <v>0</v>
      </c>
      <c r="M27" s="39"/>
    </row>
    <row r="28" spans="1:13" ht="15">
      <c r="A28" s="56"/>
      <c r="B28" s="56"/>
      <c r="C28" s="53"/>
      <c r="D28" s="3" t="s">
        <v>8</v>
      </c>
      <c r="E28" s="4">
        <f t="shared" si="1"/>
        <v>0</v>
      </c>
      <c r="F28" s="4">
        <f t="shared" si="2"/>
        <v>0</v>
      </c>
      <c r="G28" s="4">
        <f t="shared" si="2"/>
        <v>0</v>
      </c>
      <c r="H28" s="4">
        <f t="shared" si="2"/>
        <v>0</v>
      </c>
      <c r="I28" s="4">
        <f t="shared" si="2"/>
        <v>0</v>
      </c>
      <c r="J28" s="4">
        <f t="shared" si="2"/>
        <v>0</v>
      </c>
      <c r="K28" s="4">
        <f t="shared" si="2"/>
        <v>0</v>
      </c>
      <c r="L28" s="4">
        <f t="shared" si="2"/>
        <v>0</v>
      </c>
      <c r="M28" s="39"/>
    </row>
    <row r="29" spans="1:13" ht="23.25" customHeight="1">
      <c r="A29" s="65" t="s">
        <v>90</v>
      </c>
      <c r="B29" s="65"/>
      <c r="C29" s="65"/>
      <c r="D29" s="65"/>
      <c r="E29" s="65"/>
      <c r="F29" s="65"/>
      <c r="G29" s="65"/>
      <c r="H29" s="65"/>
      <c r="I29" s="65"/>
      <c r="J29" s="65"/>
      <c r="K29" s="65"/>
      <c r="L29" s="65"/>
      <c r="M29" s="37"/>
    </row>
    <row r="30" spans="1:13" ht="27" customHeight="1">
      <c r="A30" s="56" t="s">
        <v>91</v>
      </c>
      <c r="B30" s="56"/>
      <c r="C30" s="56"/>
      <c r="D30" s="56"/>
      <c r="E30" s="56"/>
      <c r="F30" s="56"/>
      <c r="G30" s="56"/>
      <c r="H30" s="56"/>
      <c r="I30" s="56"/>
      <c r="J30" s="56"/>
      <c r="K30" s="56"/>
      <c r="L30" s="56"/>
      <c r="M30" s="38"/>
    </row>
    <row r="31" spans="1:13" ht="15">
      <c r="A31" s="53" t="s">
        <v>40</v>
      </c>
      <c r="B31" s="66" t="s">
        <v>20</v>
      </c>
      <c r="C31" s="53" t="s">
        <v>31</v>
      </c>
      <c r="D31" s="3" t="s">
        <v>3</v>
      </c>
      <c r="E31" s="19">
        <f>SUM(E32:E36)</f>
        <v>0</v>
      </c>
      <c r="F31" s="19">
        <f aca="true" t="shared" si="3" ref="F31:L31">SUM(F32:F36)</f>
        <v>0</v>
      </c>
      <c r="G31" s="19">
        <f t="shared" si="3"/>
        <v>0</v>
      </c>
      <c r="H31" s="19">
        <f t="shared" si="3"/>
        <v>0</v>
      </c>
      <c r="I31" s="19">
        <f t="shared" si="3"/>
        <v>0</v>
      </c>
      <c r="J31" s="19">
        <f t="shared" si="3"/>
        <v>0</v>
      </c>
      <c r="K31" s="19">
        <f t="shared" si="3"/>
        <v>0</v>
      </c>
      <c r="L31" s="19">
        <f t="shared" si="3"/>
        <v>0</v>
      </c>
      <c r="M31" s="41"/>
    </row>
    <row r="32" spans="1:13" ht="15">
      <c r="A32" s="53"/>
      <c r="B32" s="66"/>
      <c r="C32" s="53"/>
      <c r="D32" s="7" t="s">
        <v>4</v>
      </c>
      <c r="E32" s="8">
        <f>F32+G32+L32+H32+I32+J32+K32</f>
        <v>0</v>
      </c>
      <c r="F32" s="8">
        <v>0</v>
      </c>
      <c r="G32" s="8">
        <v>0</v>
      </c>
      <c r="H32" s="8">
        <v>0</v>
      </c>
      <c r="I32" s="8">
        <v>0</v>
      </c>
      <c r="J32" s="8">
        <v>0</v>
      </c>
      <c r="K32" s="8">
        <v>0</v>
      </c>
      <c r="L32" s="8">
        <v>0</v>
      </c>
      <c r="M32" s="42"/>
    </row>
    <row r="33" spans="1:13" ht="15">
      <c r="A33" s="53"/>
      <c r="B33" s="66"/>
      <c r="C33" s="53"/>
      <c r="D33" s="7" t="s">
        <v>5</v>
      </c>
      <c r="E33" s="8">
        <f>F33+G33+L33+H33+I33+J33+K33</f>
        <v>0</v>
      </c>
      <c r="F33" s="8">
        <v>0</v>
      </c>
      <c r="G33" s="8">
        <v>0</v>
      </c>
      <c r="H33" s="8">
        <v>0</v>
      </c>
      <c r="I33" s="8">
        <v>0</v>
      </c>
      <c r="J33" s="8">
        <v>0</v>
      </c>
      <c r="K33" s="8">
        <v>0</v>
      </c>
      <c r="L33" s="8">
        <v>0</v>
      </c>
      <c r="M33" s="42"/>
    </row>
    <row r="34" spans="1:13" ht="15">
      <c r="A34" s="53"/>
      <c r="B34" s="66"/>
      <c r="C34" s="53"/>
      <c r="D34" s="7" t="s">
        <v>6</v>
      </c>
      <c r="E34" s="8">
        <f>F34+G34+L34+H34+I34+J34+K34</f>
        <v>0</v>
      </c>
      <c r="F34" s="8">
        <v>0</v>
      </c>
      <c r="G34" s="8">
        <v>0</v>
      </c>
      <c r="H34" s="8">
        <v>0</v>
      </c>
      <c r="I34" s="8">
        <v>0</v>
      </c>
      <c r="J34" s="8">
        <v>0</v>
      </c>
      <c r="K34" s="8">
        <v>0</v>
      </c>
      <c r="L34" s="8">
        <v>0</v>
      </c>
      <c r="M34" s="42"/>
    </row>
    <row r="35" spans="1:13" ht="25.5">
      <c r="A35" s="53"/>
      <c r="B35" s="66"/>
      <c r="C35" s="53"/>
      <c r="D35" s="7" t="s">
        <v>7</v>
      </c>
      <c r="E35" s="8">
        <f>F35+G35+L35+H35+I35+J35+K35</f>
        <v>0</v>
      </c>
      <c r="F35" s="8">
        <v>0</v>
      </c>
      <c r="G35" s="8">
        <v>0</v>
      </c>
      <c r="H35" s="8">
        <v>0</v>
      </c>
      <c r="I35" s="8">
        <v>0</v>
      </c>
      <c r="J35" s="8">
        <v>0</v>
      </c>
      <c r="K35" s="8">
        <v>0</v>
      </c>
      <c r="L35" s="8">
        <v>0</v>
      </c>
      <c r="M35" s="42"/>
    </row>
    <row r="36" spans="1:13" ht="15">
      <c r="A36" s="53"/>
      <c r="B36" s="66"/>
      <c r="C36" s="53"/>
      <c r="D36" s="7" t="s">
        <v>8</v>
      </c>
      <c r="E36" s="8">
        <f>F36+G36+L36+H36+I36+J36+K36</f>
        <v>0</v>
      </c>
      <c r="F36" s="8">
        <v>0</v>
      </c>
      <c r="G36" s="8">
        <v>0</v>
      </c>
      <c r="H36" s="8">
        <v>0</v>
      </c>
      <c r="I36" s="8">
        <v>0</v>
      </c>
      <c r="J36" s="8">
        <v>0</v>
      </c>
      <c r="K36" s="8">
        <v>0</v>
      </c>
      <c r="L36" s="8">
        <v>0</v>
      </c>
      <c r="M36" s="42"/>
    </row>
    <row r="37" spans="1:13" ht="15">
      <c r="A37" s="56" t="s">
        <v>15</v>
      </c>
      <c r="B37" s="56"/>
      <c r="C37" s="53"/>
      <c r="D37" s="3" t="s">
        <v>3</v>
      </c>
      <c r="E37" s="4">
        <f>E31</f>
        <v>0</v>
      </c>
      <c r="F37" s="4">
        <f aca="true" t="shared" si="4" ref="E37:G42">F31</f>
        <v>0</v>
      </c>
      <c r="G37" s="4">
        <f t="shared" si="4"/>
        <v>0</v>
      </c>
      <c r="H37" s="4">
        <f aca="true" t="shared" si="5" ref="H37:L42">H31</f>
        <v>0</v>
      </c>
      <c r="I37" s="4">
        <f t="shared" si="5"/>
        <v>0</v>
      </c>
      <c r="J37" s="4">
        <f t="shared" si="5"/>
        <v>0</v>
      </c>
      <c r="K37" s="4">
        <f t="shared" si="5"/>
        <v>0</v>
      </c>
      <c r="L37" s="4">
        <f t="shared" si="5"/>
        <v>0</v>
      </c>
      <c r="M37" s="39"/>
    </row>
    <row r="38" spans="1:13" ht="15">
      <c r="A38" s="56"/>
      <c r="B38" s="56"/>
      <c r="C38" s="53"/>
      <c r="D38" s="3" t="s">
        <v>4</v>
      </c>
      <c r="E38" s="4">
        <f>E32</f>
        <v>0</v>
      </c>
      <c r="F38" s="4">
        <f t="shared" si="4"/>
        <v>0</v>
      </c>
      <c r="G38" s="4">
        <f t="shared" si="4"/>
        <v>0</v>
      </c>
      <c r="H38" s="4">
        <f t="shared" si="5"/>
        <v>0</v>
      </c>
      <c r="I38" s="4">
        <f t="shared" si="5"/>
        <v>0</v>
      </c>
      <c r="J38" s="4">
        <f t="shared" si="5"/>
        <v>0</v>
      </c>
      <c r="K38" s="4">
        <f t="shared" si="5"/>
        <v>0</v>
      </c>
      <c r="L38" s="4">
        <f t="shared" si="5"/>
        <v>0</v>
      </c>
      <c r="M38" s="39"/>
    </row>
    <row r="39" spans="1:13" ht="25.5">
      <c r="A39" s="56"/>
      <c r="B39" s="56"/>
      <c r="C39" s="53"/>
      <c r="D39" s="3" t="s">
        <v>5</v>
      </c>
      <c r="E39" s="4">
        <f t="shared" si="4"/>
        <v>0</v>
      </c>
      <c r="F39" s="4">
        <f t="shared" si="4"/>
        <v>0</v>
      </c>
      <c r="G39" s="4">
        <f t="shared" si="4"/>
        <v>0</v>
      </c>
      <c r="H39" s="4">
        <f t="shared" si="5"/>
        <v>0</v>
      </c>
      <c r="I39" s="4">
        <f t="shared" si="5"/>
        <v>0</v>
      </c>
      <c r="J39" s="4">
        <f t="shared" si="5"/>
        <v>0</v>
      </c>
      <c r="K39" s="4">
        <f t="shared" si="5"/>
        <v>0</v>
      </c>
      <c r="L39" s="4">
        <f t="shared" si="5"/>
        <v>0</v>
      </c>
      <c r="M39" s="39"/>
    </row>
    <row r="40" spans="1:13" ht="15">
      <c r="A40" s="56"/>
      <c r="B40" s="56"/>
      <c r="C40" s="53"/>
      <c r="D40" s="3" t="s">
        <v>6</v>
      </c>
      <c r="E40" s="4">
        <f t="shared" si="4"/>
        <v>0</v>
      </c>
      <c r="F40" s="4">
        <f t="shared" si="4"/>
        <v>0</v>
      </c>
      <c r="G40" s="4">
        <f t="shared" si="4"/>
        <v>0</v>
      </c>
      <c r="H40" s="4">
        <f t="shared" si="5"/>
        <v>0</v>
      </c>
      <c r="I40" s="4">
        <f t="shared" si="5"/>
        <v>0</v>
      </c>
      <c r="J40" s="4">
        <f t="shared" si="5"/>
        <v>0</v>
      </c>
      <c r="K40" s="4">
        <f t="shared" si="5"/>
        <v>0</v>
      </c>
      <c r="L40" s="4">
        <f t="shared" si="5"/>
        <v>0</v>
      </c>
      <c r="M40" s="39"/>
    </row>
    <row r="41" spans="1:13" ht="25.5">
      <c r="A41" s="56"/>
      <c r="B41" s="56"/>
      <c r="C41" s="53"/>
      <c r="D41" s="3" t="s">
        <v>7</v>
      </c>
      <c r="E41" s="4">
        <f t="shared" si="4"/>
        <v>0</v>
      </c>
      <c r="F41" s="4">
        <f t="shared" si="4"/>
        <v>0</v>
      </c>
      <c r="G41" s="4">
        <f t="shared" si="4"/>
        <v>0</v>
      </c>
      <c r="H41" s="4">
        <f t="shared" si="5"/>
        <v>0</v>
      </c>
      <c r="I41" s="4">
        <f t="shared" si="5"/>
        <v>0</v>
      </c>
      <c r="J41" s="4">
        <f t="shared" si="5"/>
        <v>0</v>
      </c>
      <c r="K41" s="4">
        <f t="shared" si="5"/>
        <v>0</v>
      </c>
      <c r="L41" s="4">
        <f t="shared" si="5"/>
        <v>0</v>
      </c>
      <c r="M41" s="39"/>
    </row>
    <row r="42" spans="1:13" ht="15">
      <c r="A42" s="56"/>
      <c r="B42" s="56"/>
      <c r="C42" s="53"/>
      <c r="D42" s="3" t="s">
        <v>8</v>
      </c>
      <c r="E42" s="4">
        <f t="shared" si="4"/>
        <v>0</v>
      </c>
      <c r="F42" s="4">
        <f t="shared" si="4"/>
        <v>0</v>
      </c>
      <c r="G42" s="4">
        <f t="shared" si="4"/>
        <v>0</v>
      </c>
      <c r="H42" s="4">
        <f t="shared" si="5"/>
        <v>0</v>
      </c>
      <c r="I42" s="4">
        <f t="shared" si="5"/>
        <v>0</v>
      </c>
      <c r="J42" s="4">
        <f t="shared" si="5"/>
        <v>0</v>
      </c>
      <c r="K42" s="4">
        <f t="shared" si="5"/>
        <v>0</v>
      </c>
      <c r="L42" s="4">
        <f t="shared" si="5"/>
        <v>0</v>
      </c>
      <c r="M42" s="39"/>
    </row>
    <row r="43" spans="1:13" ht="30" customHeight="1">
      <c r="A43" s="65" t="s">
        <v>92</v>
      </c>
      <c r="B43" s="65"/>
      <c r="C43" s="65"/>
      <c r="D43" s="65"/>
      <c r="E43" s="65"/>
      <c r="F43" s="65"/>
      <c r="G43" s="65"/>
      <c r="H43" s="65"/>
      <c r="I43" s="65"/>
      <c r="J43" s="65"/>
      <c r="K43" s="65"/>
      <c r="L43" s="65"/>
      <c r="M43" s="37"/>
    </row>
    <row r="44" spans="1:13" ht="23.25" customHeight="1">
      <c r="A44" s="56" t="s">
        <v>93</v>
      </c>
      <c r="B44" s="56"/>
      <c r="C44" s="56"/>
      <c r="D44" s="56"/>
      <c r="E44" s="56"/>
      <c r="F44" s="56"/>
      <c r="G44" s="56"/>
      <c r="H44" s="56"/>
      <c r="I44" s="56"/>
      <c r="J44" s="56"/>
      <c r="K44" s="56"/>
      <c r="L44" s="56"/>
      <c r="M44" s="38"/>
    </row>
    <row r="45" spans="1:13" ht="24.75" customHeight="1">
      <c r="A45" s="53" t="s">
        <v>21</v>
      </c>
      <c r="B45" s="65" t="s">
        <v>43</v>
      </c>
      <c r="C45" s="53" t="s">
        <v>17</v>
      </c>
      <c r="D45" s="3" t="s">
        <v>3</v>
      </c>
      <c r="E45" s="15">
        <f aca="true" t="shared" si="6" ref="E45:E57">F45+G45+L45+H45+I45+J45+K45</f>
        <v>4524.25</v>
      </c>
      <c r="F45" s="15">
        <f>SUM(F46:F50)</f>
        <v>4524.25</v>
      </c>
      <c r="G45" s="15">
        <f aca="true" t="shared" si="7" ref="G45:L45">SUM(G46:G50)</f>
        <v>0</v>
      </c>
      <c r="H45" s="15">
        <f t="shared" si="7"/>
        <v>0</v>
      </c>
      <c r="I45" s="15">
        <f t="shared" si="7"/>
        <v>0</v>
      </c>
      <c r="J45" s="15">
        <f t="shared" si="7"/>
        <v>0</v>
      </c>
      <c r="K45" s="15">
        <f t="shared" si="7"/>
        <v>0</v>
      </c>
      <c r="L45" s="15">
        <f t="shared" si="7"/>
        <v>0</v>
      </c>
      <c r="M45" s="43"/>
    </row>
    <row r="46" spans="1:13" ht="24.75" customHeight="1">
      <c r="A46" s="53"/>
      <c r="B46" s="56"/>
      <c r="C46" s="53"/>
      <c r="D46" s="7" t="s">
        <v>4</v>
      </c>
      <c r="E46" s="15">
        <f t="shared" si="6"/>
        <v>0</v>
      </c>
      <c r="F46" s="20">
        <v>0</v>
      </c>
      <c r="G46" s="20">
        <v>0</v>
      </c>
      <c r="H46" s="20">
        <v>0</v>
      </c>
      <c r="I46" s="20">
        <v>0</v>
      </c>
      <c r="J46" s="20">
        <v>0</v>
      </c>
      <c r="K46" s="20">
        <v>0</v>
      </c>
      <c r="L46" s="20">
        <v>0</v>
      </c>
      <c r="M46" s="43"/>
    </row>
    <row r="47" spans="1:13" ht="24.75" customHeight="1">
      <c r="A47" s="53"/>
      <c r="B47" s="56"/>
      <c r="C47" s="53"/>
      <c r="D47" s="7" t="s">
        <v>5</v>
      </c>
      <c r="E47" s="15">
        <f t="shared" si="6"/>
        <v>4071.825</v>
      </c>
      <c r="F47" s="21">
        <f>2220.996+814.365+1036.464</f>
        <v>4071.825</v>
      </c>
      <c r="G47" s="20">
        <v>0</v>
      </c>
      <c r="H47" s="20">
        <v>0</v>
      </c>
      <c r="I47" s="20">
        <v>0</v>
      </c>
      <c r="J47" s="20">
        <v>0</v>
      </c>
      <c r="K47" s="20">
        <v>0</v>
      </c>
      <c r="L47" s="20">
        <v>0</v>
      </c>
      <c r="M47" s="43"/>
    </row>
    <row r="48" spans="1:13" ht="24.75" customHeight="1">
      <c r="A48" s="53"/>
      <c r="B48" s="56"/>
      <c r="C48" s="53"/>
      <c r="D48" s="7" t="s">
        <v>6</v>
      </c>
      <c r="E48" s="15">
        <f t="shared" si="6"/>
        <v>452.42499999999995</v>
      </c>
      <c r="F48" s="21">
        <f>115.163+90.485+246.777</f>
        <v>452.42499999999995</v>
      </c>
      <c r="G48" s="20">
        <v>0</v>
      </c>
      <c r="H48" s="20">
        <v>0</v>
      </c>
      <c r="I48" s="20">
        <v>0</v>
      </c>
      <c r="J48" s="20">
        <v>0</v>
      </c>
      <c r="K48" s="20">
        <v>0</v>
      </c>
      <c r="L48" s="20">
        <v>0</v>
      </c>
      <c r="M48" s="43"/>
    </row>
    <row r="49" spans="1:13" ht="24.75" customHeight="1">
      <c r="A49" s="53"/>
      <c r="B49" s="56"/>
      <c r="C49" s="53"/>
      <c r="D49" s="7" t="s">
        <v>7</v>
      </c>
      <c r="E49" s="15">
        <f t="shared" si="6"/>
        <v>0</v>
      </c>
      <c r="F49" s="20">
        <v>0</v>
      </c>
      <c r="G49" s="20">
        <v>0</v>
      </c>
      <c r="H49" s="20">
        <v>0</v>
      </c>
      <c r="I49" s="20">
        <v>0</v>
      </c>
      <c r="J49" s="20">
        <v>0</v>
      </c>
      <c r="K49" s="20">
        <v>0</v>
      </c>
      <c r="L49" s="20">
        <v>0</v>
      </c>
      <c r="M49" s="43"/>
    </row>
    <row r="50" spans="1:13" ht="24.75" customHeight="1">
      <c r="A50" s="53"/>
      <c r="B50" s="56"/>
      <c r="C50" s="53"/>
      <c r="D50" s="7" t="s">
        <v>8</v>
      </c>
      <c r="E50" s="15">
        <f t="shared" si="6"/>
        <v>0</v>
      </c>
      <c r="F50" s="20">
        <v>0</v>
      </c>
      <c r="G50" s="20">
        <v>0</v>
      </c>
      <c r="H50" s="20">
        <v>0</v>
      </c>
      <c r="I50" s="20">
        <v>0</v>
      </c>
      <c r="J50" s="20">
        <v>0</v>
      </c>
      <c r="K50" s="20">
        <v>0</v>
      </c>
      <c r="L50" s="20">
        <v>0</v>
      </c>
      <c r="M50" s="43"/>
    </row>
    <row r="51" spans="1:13" ht="19.5" customHeight="1">
      <c r="A51" s="53" t="s">
        <v>22</v>
      </c>
      <c r="B51" s="65" t="s">
        <v>44</v>
      </c>
      <c r="C51" s="53" t="s">
        <v>17</v>
      </c>
      <c r="D51" s="3" t="s">
        <v>3</v>
      </c>
      <c r="E51" s="15">
        <f t="shared" si="6"/>
        <v>0</v>
      </c>
      <c r="F51" s="15">
        <f>SUM(F52:F56)</f>
        <v>0</v>
      </c>
      <c r="G51" s="15">
        <f aca="true" t="shared" si="8" ref="G51:L51">SUM(G52:G56)</f>
        <v>0</v>
      </c>
      <c r="H51" s="15">
        <f t="shared" si="8"/>
        <v>0</v>
      </c>
      <c r="I51" s="15">
        <f>SUM(I52:I56)</f>
        <v>0</v>
      </c>
      <c r="J51" s="15">
        <f t="shared" si="8"/>
        <v>0</v>
      </c>
      <c r="K51" s="15">
        <f t="shared" si="8"/>
        <v>0</v>
      </c>
      <c r="L51" s="15">
        <f t="shared" si="8"/>
        <v>0</v>
      </c>
      <c r="M51" s="43"/>
    </row>
    <row r="52" spans="1:13" ht="19.5" customHeight="1">
      <c r="A52" s="53"/>
      <c r="B52" s="56"/>
      <c r="C52" s="53"/>
      <c r="D52" s="7" t="s">
        <v>4</v>
      </c>
      <c r="E52" s="15">
        <f t="shared" si="6"/>
        <v>0</v>
      </c>
      <c r="F52" s="20">
        <v>0</v>
      </c>
      <c r="G52" s="20">
        <v>0</v>
      </c>
      <c r="H52" s="20">
        <v>0</v>
      </c>
      <c r="I52" s="20">
        <v>0</v>
      </c>
      <c r="J52" s="20">
        <v>0</v>
      </c>
      <c r="K52" s="20">
        <v>0</v>
      </c>
      <c r="L52" s="20">
        <v>0</v>
      </c>
      <c r="M52" s="43"/>
    </row>
    <row r="53" spans="1:16" ht="19.5" customHeight="1">
      <c r="A53" s="53"/>
      <c r="B53" s="56"/>
      <c r="C53" s="53"/>
      <c r="D53" s="7" t="s">
        <v>5</v>
      </c>
      <c r="E53" s="15">
        <f t="shared" si="6"/>
        <v>0</v>
      </c>
      <c r="F53" s="20">
        <v>0</v>
      </c>
      <c r="G53" s="20">
        <v>0</v>
      </c>
      <c r="H53" s="20">
        <v>0</v>
      </c>
      <c r="I53" s="20">
        <v>0</v>
      </c>
      <c r="J53" s="20">
        <v>0</v>
      </c>
      <c r="K53" s="20">
        <v>0</v>
      </c>
      <c r="L53" s="20">
        <v>0</v>
      </c>
      <c r="M53" s="43"/>
      <c r="P53" s="6">
        <f>264.902-123.89</f>
        <v>141.012</v>
      </c>
    </row>
    <row r="54" spans="1:13" ht="19.5" customHeight="1">
      <c r="A54" s="53"/>
      <c r="B54" s="56"/>
      <c r="C54" s="53"/>
      <c r="D54" s="7" t="s">
        <v>6</v>
      </c>
      <c r="E54" s="15">
        <f t="shared" si="6"/>
        <v>0</v>
      </c>
      <c r="F54" s="20">
        <v>0</v>
      </c>
      <c r="G54" s="20">
        <v>0</v>
      </c>
      <c r="H54" s="20">
        <v>0</v>
      </c>
      <c r="I54" s="20">
        <v>0</v>
      </c>
      <c r="J54" s="20">
        <v>0</v>
      </c>
      <c r="K54" s="20">
        <v>0</v>
      </c>
      <c r="L54" s="20">
        <v>0</v>
      </c>
      <c r="M54" s="43"/>
    </row>
    <row r="55" spans="1:13" ht="19.5" customHeight="1">
      <c r="A55" s="53"/>
      <c r="B55" s="56"/>
      <c r="C55" s="53"/>
      <c r="D55" s="7" t="s">
        <v>7</v>
      </c>
      <c r="E55" s="15">
        <f t="shared" si="6"/>
        <v>0</v>
      </c>
      <c r="F55" s="20">
        <v>0</v>
      </c>
      <c r="G55" s="20">
        <v>0</v>
      </c>
      <c r="H55" s="20">
        <v>0</v>
      </c>
      <c r="I55" s="20">
        <v>0</v>
      </c>
      <c r="J55" s="20">
        <v>0</v>
      </c>
      <c r="K55" s="20">
        <v>0</v>
      </c>
      <c r="L55" s="20">
        <v>0</v>
      </c>
      <c r="M55" s="43"/>
    </row>
    <row r="56" spans="1:13" ht="19.5" customHeight="1">
      <c r="A56" s="53"/>
      <c r="B56" s="56"/>
      <c r="C56" s="53"/>
      <c r="D56" s="7" t="s">
        <v>8</v>
      </c>
      <c r="E56" s="15">
        <f t="shared" si="6"/>
        <v>0</v>
      </c>
      <c r="F56" s="20">
        <v>0</v>
      </c>
      <c r="G56" s="20">
        <v>0</v>
      </c>
      <c r="H56" s="20">
        <v>0</v>
      </c>
      <c r="I56" s="20">
        <v>0</v>
      </c>
      <c r="J56" s="20">
        <v>0</v>
      </c>
      <c r="K56" s="20">
        <v>0</v>
      </c>
      <c r="L56" s="20">
        <v>0</v>
      </c>
      <c r="M56" s="43"/>
    </row>
    <row r="57" spans="1:13" ht="24" customHeight="1">
      <c r="A57" s="53" t="s">
        <v>23</v>
      </c>
      <c r="B57" s="65" t="s">
        <v>112</v>
      </c>
      <c r="C57" s="53" t="s">
        <v>17</v>
      </c>
      <c r="D57" s="3" t="s">
        <v>3</v>
      </c>
      <c r="E57" s="15">
        <f t="shared" si="6"/>
        <v>4682.234</v>
      </c>
      <c r="F57" s="15">
        <f>SUM(F58:F62)</f>
        <v>4682.234</v>
      </c>
      <c r="G57" s="15">
        <f aca="true" t="shared" si="9" ref="G57:L57">SUM(G58:G62)</f>
        <v>0</v>
      </c>
      <c r="H57" s="15">
        <f t="shared" si="9"/>
        <v>0</v>
      </c>
      <c r="I57" s="15">
        <f>SUM(I58:I62)</f>
        <v>0</v>
      </c>
      <c r="J57" s="15">
        <f t="shared" si="9"/>
        <v>0</v>
      </c>
      <c r="K57" s="15">
        <f t="shared" si="9"/>
        <v>0</v>
      </c>
      <c r="L57" s="15">
        <f t="shared" si="9"/>
        <v>0</v>
      </c>
      <c r="M57" s="43"/>
    </row>
    <row r="58" spans="1:13" ht="24" customHeight="1">
      <c r="A58" s="53"/>
      <c r="B58" s="56"/>
      <c r="C58" s="53"/>
      <c r="D58" s="7" t="s">
        <v>4</v>
      </c>
      <c r="E58" s="15">
        <f aca="true" t="shared" si="10" ref="E58:E68">F58+G58+L58+H58+I58+J58+K58</f>
        <v>0</v>
      </c>
      <c r="F58" s="20">
        <v>0</v>
      </c>
      <c r="G58" s="20">
        <v>0</v>
      </c>
      <c r="H58" s="20">
        <v>0</v>
      </c>
      <c r="I58" s="20">
        <v>0</v>
      </c>
      <c r="J58" s="20">
        <v>0</v>
      </c>
      <c r="K58" s="20">
        <v>0</v>
      </c>
      <c r="L58" s="20">
        <v>0</v>
      </c>
      <c r="M58" s="43"/>
    </row>
    <row r="59" spans="1:15" ht="19.5" customHeight="1">
      <c r="A59" s="53"/>
      <c r="B59" s="56"/>
      <c r="C59" s="53"/>
      <c r="D59" s="7" t="s">
        <v>5</v>
      </c>
      <c r="E59" s="15">
        <f t="shared" si="10"/>
        <v>4229.814</v>
      </c>
      <c r="F59" s="21">
        <f>1269.14+581.689+951.855+1427.13</f>
        <v>4229.814</v>
      </c>
      <c r="G59" s="20">
        <v>0</v>
      </c>
      <c r="H59" s="20">
        <v>0</v>
      </c>
      <c r="I59" s="20">
        <v>0</v>
      </c>
      <c r="J59" s="20">
        <v>0</v>
      </c>
      <c r="K59" s="20">
        <v>0</v>
      </c>
      <c r="L59" s="20">
        <v>0</v>
      </c>
      <c r="M59" s="43"/>
      <c r="N59" s="24"/>
      <c r="O59" s="30"/>
    </row>
    <row r="60" spans="1:14" ht="19.5" customHeight="1">
      <c r="A60" s="53"/>
      <c r="B60" s="56"/>
      <c r="C60" s="53"/>
      <c r="D60" s="7" t="s">
        <v>6</v>
      </c>
      <c r="E60" s="15">
        <f t="shared" si="10"/>
        <v>452.41999999999996</v>
      </c>
      <c r="F60" s="21">
        <f>141.016+64.632+105.762+141.01</f>
        <v>452.41999999999996</v>
      </c>
      <c r="G60" s="20">
        <v>0</v>
      </c>
      <c r="H60" s="20">
        <v>0</v>
      </c>
      <c r="I60" s="20">
        <v>0</v>
      </c>
      <c r="J60" s="20">
        <v>0</v>
      </c>
      <c r="K60" s="20">
        <v>0</v>
      </c>
      <c r="L60" s="20">
        <v>0</v>
      </c>
      <c r="M60" s="43"/>
      <c r="N60" s="28"/>
    </row>
    <row r="61" spans="1:13" ht="19.5" customHeight="1">
      <c r="A61" s="53"/>
      <c r="B61" s="56"/>
      <c r="C61" s="53"/>
      <c r="D61" s="7" t="s">
        <v>7</v>
      </c>
      <c r="E61" s="15">
        <f t="shared" si="10"/>
        <v>0</v>
      </c>
      <c r="F61" s="20">
        <v>0</v>
      </c>
      <c r="G61" s="20">
        <v>0</v>
      </c>
      <c r="H61" s="20">
        <v>0</v>
      </c>
      <c r="I61" s="20">
        <v>0</v>
      </c>
      <c r="J61" s="20">
        <v>0</v>
      </c>
      <c r="K61" s="20">
        <v>0</v>
      </c>
      <c r="L61" s="20">
        <v>0</v>
      </c>
      <c r="M61" s="43"/>
    </row>
    <row r="62" spans="1:13" ht="19.5" customHeight="1">
      <c r="A62" s="53"/>
      <c r="B62" s="56"/>
      <c r="C62" s="53"/>
      <c r="D62" s="7" t="s">
        <v>8</v>
      </c>
      <c r="E62" s="15">
        <f t="shared" si="10"/>
        <v>0</v>
      </c>
      <c r="F62" s="20">
        <v>0</v>
      </c>
      <c r="G62" s="20">
        <v>0</v>
      </c>
      <c r="H62" s="20">
        <v>0</v>
      </c>
      <c r="I62" s="20">
        <v>0</v>
      </c>
      <c r="J62" s="20">
        <v>0</v>
      </c>
      <c r="K62" s="20">
        <v>0</v>
      </c>
      <c r="L62" s="20">
        <v>0</v>
      </c>
      <c r="M62" s="43"/>
    </row>
    <row r="63" spans="1:13" ht="22.5" customHeight="1">
      <c r="A63" s="53" t="s">
        <v>24</v>
      </c>
      <c r="B63" s="65" t="s">
        <v>45</v>
      </c>
      <c r="C63" s="53" t="s">
        <v>32</v>
      </c>
      <c r="D63" s="3" t="s">
        <v>3</v>
      </c>
      <c r="E63" s="15">
        <f t="shared" si="10"/>
        <v>2115.23</v>
      </c>
      <c r="F63" s="15">
        <f>SUM(F64:F68)</f>
        <v>2115.23</v>
      </c>
      <c r="G63" s="15">
        <f aca="true" t="shared" si="11" ref="G63:L63">SUM(G64:G68)</f>
        <v>0</v>
      </c>
      <c r="H63" s="15">
        <f t="shared" si="11"/>
        <v>0</v>
      </c>
      <c r="I63" s="15">
        <f>SUM(I64:I68)</f>
        <v>0</v>
      </c>
      <c r="J63" s="15">
        <f t="shared" si="11"/>
        <v>0</v>
      </c>
      <c r="K63" s="15">
        <f t="shared" si="11"/>
        <v>0</v>
      </c>
      <c r="L63" s="15">
        <f t="shared" si="11"/>
        <v>0</v>
      </c>
      <c r="M63" s="43"/>
    </row>
    <row r="64" spans="1:13" ht="22.5" customHeight="1">
      <c r="A64" s="53"/>
      <c r="B64" s="56"/>
      <c r="C64" s="53"/>
      <c r="D64" s="7" t="s">
        <v>4</v>
      </c>
      <c r="E64" s="15">
        <f t="shared" si="10"/>
        <v>0</v>
      </c>
      <c r="F64" s="20">
        <v>0</v>
      </c>
      <c r="G64" s="20">
        <v>0</v>
      </c>
      <c r="H64" s="20">
        <v>0</v>
      </c>
      <c r="I64" s="20">
        <v>0</v>
      </c>
      <c r="J64" s="20">
        <v>0</v>
      </c>
      <c r="K64" s="20">
        <v>0</v>
      </c>
      <c r="L64" s="20">
        <v>0</v>
      </c>
      <c r="M64" s="43"/>
    </row>
    <row r="65" spans="1:13" ht="22.5" customHeight="1">
      <c r="A65" s="53"/>
      <c r="B65" s="56"/>
      <c r="C65" s="53"/>
      <c r="D65" s="7" t="s">
        <v>5</v>
      </c>
      <c r="E65" s="15">
        <f t="shared" si="10"/>
        <v>1903.71</v>
      </c>
      <c r="F65" s="21">
        <v>1903.71</v>
      </c>
      <c r="G65" s="20">
        <v>0</v>
      </c>
      <c r="H65" s="20">
        <v>0</v>
      </c>
      <c r="I65" s="20">
        <v>0</v>
      </c>
      <c r="J65" s="20">
        <v>0</v>
      </c>
      <c r="K65" s="20">
        <v>0</v>
      </c>
      <c r="L65" s="20">
        <v>0</v>
      </c>
      <c r="M65" s="43"/>
    </row>
    <row r="66" spans="1:13" ht="22.5" customHeight="1">
      <c r="A66" s="53"/>
      <c r="B66" s="56"/>
      <c r="C66" s="53"/>
      <c r="D66" s="7" t="s">
        <v>6</v>
      </c>
      <c r="E66" s="15">
        <f t="shared" si="10"/>
        <v>211.52</v>
      </c>
      <c r="F66" s="21">
        <v>211.52</v>
      </c>
      <c r="G66" s="21">
        <v>0</v>
      </c>
      <c r="H66" s="20">
        <v>0</v>
      </c>
      <c r="I66" s="20">
        <v>0</v>
      </c>
      <c r="J66" s="20">
        <v>0</v>
      </c>
      <c r="K66" s="20">
        <v>0</v>
      </c>
      <c r="L66" s="20">
        <v>0</v>
      </c>
      <c r="M66" s="43"/>
    </row>
    <row r="67" spans="1:13" ht="22.5" customHeight="1">
      <c r="A67" s="53"/>
      <c r="B67" s="56"/>
      <c r="C67" s="53"/>
      <c r="D67" s="7" t="s">
        <v>7</v>
      </c>
      <c r="E67" s="15">
        <f t="shared" si="10"/>
        <v>0</v>
      </c>
      <c r="F67" s="20">
        <v>0</v>
      </c>
      <c r="G67" s="20">
        <v>0</v>
      </c>
      <c r="H67" s="20">
        <v>0</v>
      </c>
      <c r="I67" s="20">
        <v>0</v>
      </c>
      <c r="J67" s="20">
        <v>0</v>
      </c>
      <c r="K67" s="20">
        <v>0</v>
      </c>
      <c r="L67" s="20">
        <v>0</v>
      </c>
      <c r="M67" s="43"/>
    </row>
    <row r="68" spans="1:13" ht="29.25" customHeight="1">
      <c r="A68" s="53"/>
      <c r="B68" s="56"/>
      <c r="C68" s="53"/>
      <c r="D68" s="7" t="s">
        <v>8</v>
      </c>
      <c r="E68" s="15">
        <f t="shared" si="10"/>
        <v>0</v>
      </c>
      <c r="F68" s="20">
        <v>0</v>
      </c>
      <c r="G68" s="20">
        <v>0</v>
      </c>
      <c r="H68" s="20">
        <v>0</v>
      </c>
      <c r="I68" s="20">
        <v>0</v>
      </c>
      <c r="J68" s="20">
        <v>0</v>
      </c>
      <c r="K68" s="20">
        <v>0</v>
      </c>
      <c r="L68" s="20">
        <v>0</v>
      </c>
      <c r="M68" s="43"/>
    </row>
    <row r="69" spans="1:13" ht="21.75" customHeight="1">
      <c r="A69" s="53" t="s">
        <v>107</v>
      </c>
      <c r="B69" s="65" t="s">
        <v>47</v>
      </c>
      <c r="C69" s="53" t="s">
        <v>32</v>
      </c>
      <c r="D69" s="3" t="s">
        <v>3</v>
      </c>
      <c r="E69" s="15">
        <f aca="true" t="shared" si="12" ref="E69:E74">F69+G69+L69+H69+I69+J69+K69</f>
        <v>0</v>
      </c>
      <c r="F69" s="15">
        <f>SUM(F70:F74)</f>
        <v>0</v>
      </c>
      <c r="G69" s="15">
        <f aca="true" t="shared" si="13" ref="G69:L69">SUM(G70:G74)</f>
        <v>0</v>
      </c>
      <c r="H69" s="15">
        <f t="shared" si="13"/>
        <v>0</v>
      </c>
      <c r="I69" s="15">
        <f>SUM(I70:I74)</f>
        <v>0</v>
      </c>
      <c r="J69" s="15">
        <f t="shared" si="13"/>
        <v>0</v>
      </c>
      <c r="K69" s="15">
        <f t="shared" si="13"/>
        <v>0</v>
      </c>
      <c r="L69" s="15">
        <f t="shared" si="13"/>
        <v>0</v>
      </c>
      <c r="M69" s="43"/>
    </row>
    <row r="70" spans="1:13" ht="23.25" customHeight="1">
      <c r="A70" s="53"/>
      <c r="B70" s="56"/>
      <c r="C70" s="53"/>
      <c r="D70" s="7" t="s">
        <v>4</v>
      </c>
      <c r="E70" s="15">
        <f t="shared" si="12"/>
        <v>0</v>
      </c>
      <c r="F70" s="20">
        <v>0</v>
      </c>
      <c r="G70" s="20">
        <v>0</v>
      </c>
      <c r="H70" s="20">
        <v>0</v>
      </c>
      <c r="I70" s="20">
        <v>0</v>
      </c>
      <c r="J70" s="20">
        <v>0</v>
      </c>
      <c r="K70" s="20">
        <v>0</v>
      </c>
      <c r="L70" s="20">
        <v>0</v>
      </c>
      <c r="M70" s="43"/>
    </row>
    <row r="71" spans="1:13" ht="23.25" customHeight="1">
      <c r="A71" s="53"/>
      <c r="B71" s="56"/>
      <c r="C71" s="53"/>
      <c r="D71" s="7" t="s">
        <v>5</v>
      </c>
      <c r="E71" s="15">
        <f t="shared" si="12"/>
        <v>0</v>
      </c>
      <c r="F71" s="20">
        <v>0</v>
      </c>
      <c r="G71" s="20">
        <v>0</v>
      </c>
      <c r="H71" s="20">
        <v>0</v>
      </c>
      <c r="I71" s="20">
        <v>0</v>
      </c>
      <c r="J71" s="20">
        <v>0</v>
      </c>
      <c r="K71" s="20">
        <v>0</v>
      </c>
      <c r="L71" s="20">
        <v>0</v>
      </c>
      <c r="M71" s="43"/>
    </row>
    <row r="72" spans="1:13" ht="23.25" customHeight="1">
      <c r="A72" s="53"/>
      <c r="B72" s="56"/>
      <c r="C72" s="53"/>
      <c r="D72" s="7" t="s">
        <v>6</v>
      </c>
      <c r="E72" s="15">
        <f t="shared" si="12"/>
        <v>0</v>
      </c>
      <c r="F72" s="21">
        <v>0</v>
      </c>
      <c r="G72" s="20">
        <v>0</v>
      </c>
      <c r="H72" s="20">
        <v>0</v>
      </c>
      <c r="I72" s="20">
        <v>0</v>
      </c>
      <c r="J72" s="20">
        <v>0</v>
      </c>
      <c r="K72" s="20">
        <v>0</v>
      </c>
      <c r="L72" s="20">
        <v>0</v>
      </c>
      <c r="M72" s="43"/>
    </row>
    <row r="73" spans="1:13" ht="23.25" customHeight="1">
      <c r="A73" s="53"/>
      <c r="B73" s="56"/>
      <c r="C73" s="53"/>
      <c r="D73" s="7" t="s">
        <v>7</v>
      </c>
      <c r="E73" s="15">
        <f t="shared" si="12"/>
        <v>0</v>
      </c>
      <c r="F73" s="20">
        <v>0</v>
      </c>
      <c r="G73" s="20">
        <v>0</v>
      </c>
      <c r="H73" s="20">
        <v>0</v>
      </c>
      <c r="I73" s="20">
        <v>0</v>
      </c>
      <c r="J73" s="20">
        <v>0</v>
      </c>
      <c r="K73" s="20">
        <v>0</v>
      </c>
      <c r="L73" s="20">
        <v>0</v>
      </c>
      <c r="M73" s="43"/>
    </row>
    <row r="74" spans="1:13" ht="23.25" customHeight="1">
      <c r="A74" s="53"/>
      <c r="B74" s="56"/>
      <c r="C74" s="53"/>
      <c r="D74" s="7" t="s">
        <v>8</v>
      </c>
      <c r="E74" s="15">
        <f t="shared" si="12"/>
        <v>0</v>
      </c>
      <c r="F74" s="20">
        <v>0</v>
      </c>
      <c r="G74" s="20">
        <v>0</v>
      </c>
      <c r="H74" s="20">
        <v>0</v>
      </c>
      <c r="I74" s="20">
        <v>0</v>
      </c>
      <c r="J74" s="20">
        <v>0</v>
      </c>
      <c r="K74" s="20">
        <v>0</v>
      </c>
      <c r="L74" s="20">
        <v>0</v>
      </c>
      <c r="M74" s="43"/>
    </row>
    <row r="75" spans="1:13" ht="15">
      <c r="A75" s="56" t="s">
        <v>94</v>
      </c>
      <c r="B75" s="56"/>
      <c r="C75" s="56"/>
      <c r="D75" s="56"/>
      <c r="E75" s="56"/>
      <c r="F75" s="56"/>
      <c r="G75" s="56"/>
      <c r="H75" s="56"/>
      <c r="I75" s="56"/>
      <c r="J75" s="56"/>
      <c r="K75" s="56"/>
      <c r="L75" s="56"/>
      <c r="M75" s="43"/>
    </row>
    <row r="76" spans="1:13" ht="15.75" customHeight="1">
      <c r="A76" s="54" t="s">
        <v>25</v>
      </c>
      <c r="B76" s="65" t="s">
        <v>16</v>
      </c>
      <c r="C76" s="53" t="s">
        <v>103</v>
      </c>
      <c r="D76" s="3" t="s">
        <v>3</v>
      </c>
      <c r="E76" s="15">
        <f>F76+G76+L76+H76+I76+J76+K76</f>
        <v>599.89</v>
      </c>
      <c r="F76" s="15">
        <f>SUM(F77:F81)</f>
        <v>123.89</v>
      </c>
      <c r="G76" s="15">
        <f aca="true" t="shared" si="14" ref="G76:L76">SUM(G77:G81)</f>
        <v>476</v>
      </c>
      <c r="H76" s="15">
        <f t="shared" si="14"/>
        <v>0</v>
      </c>
      <c r="I76" s="15">
        <f t="shared" si="14"/>
        <v>0</v>
      </c>
      <c r="J76" s="15">
        <f t="shared" si="14"/>
        <v>0</v>
      </c>
      <c r="K76" s="15">
        <f t="shared" si="14"/>
        <v>0</v>
      </c>
      <c r="L76" s="15">
        <f t="shared" si="14"/>
        <v>0</v>
      </c>
      <c r="M76" s="43"/>
    </row>
    <row r="77" spans="1:13" ht="15">
      <c r="A77" s="53"/>
      <c r="B77" s="65"/>
      <c r="C77" s="53"/>
      <c r="D77" s="7" t="s">
        <v>4</v>
      </c>
      <c r="E77" s="15">
        <f aca="true" t="shared" si="15" ref="E77:E87">F77+G77+L77+H77+I77+J77+K77</f>
        <v>0</v>
      </c>
      <c r="F77" s="20">
        <v>0</v>
      </c>
      <c r="G77" s="20">
        <v>0</v>
      </c>
      <c r="H77" s="20">
        <v>0</v>
      </c>
      <c r="I77" s="20">
        <v>0</v>
      </c>
      <c r="J77" s="20">
        <v>0</v>
      </c>
      <c r="K77" s="20">
        <v>0</v>
      </c>
      <c r="L77" s="20">
        <v>0</v>
      </c>
      <c r="M77" s="43"/>
    </row>
    <row r="78" spans="1:14" ht="15">
      <c r="A78" s="53"/>
      <c r="B78" s="65"/>
      <c r="C78" s="53"/>
      <c r="D78" s="7" t="s">
        <v>5</v>
      </c>
      <c r="E78" s="15">
        <f t="shared" si="15"/>
        <v>0</v>
      </c>
      <c r="F78" s="21">
        <v>0</v>
      </c>
      <c r="G78" s="20">
        <v>0</v>
      </c>
      <c r="H78" s="20">
        <v>0</v>
      </c>
      <c r="I78" s="20">
        <v>0</v>
      </c>
      <c r="J78" s="20">
        <v>0</v>
      </c>
      <c r="K78" s="20">
        <v>0</v>
      </c>
      <c r="L78" s="20">
        <v>0</v>
      </c>
      <c r="M78" s="43"/>
      <c r="N78" s="22"/>
    </row>
    <row r="79" spans="1:14" ht="15">
      <c r="A79" s="53"/>
      <c r="B79" s="65"/>
      <c r="C79" s="53"/>
      <c r="D79" s="7" t="s">
        <v>6</v>
      </c>
      <c r="E79" s="15">
        <f t="shared" si="15"/>
        <v>599.89</v>
      </c>
      <c r="F79" s="21">
        <v>123.89</v>
      </c>
      <c r="G79" s="20">
        <v>476</v>
      </c>
      <c r="H79" s="20">
        <v>0</v>
      </c>
      <c r="I79" s="20">
        <v>0</v>
      </c>
      <c r="J79" s="20">
        <v>0</v>
      </c>
      <c r="K79" s="20">
        <v>0</v>
      </c>
      <c r="L79" s="20">
        <v>0</v>
      </c>
      <c r="M79" s="43"/>
      <c r="N79" s="22"/>
    </row>
    <row r="80" spans="1:13" ht="25.5">
      <c r="A80" s="53"/>
      <c r="B80" s="65"/>
      <c r="C80" s="53"/>
      <c r="D80" s="7" t="s">
        <v>7</v>
      </c>
      <c r="E80" s="15">
        <f t="shared" si="15"/>
        <v>0</v>
      </c>
      <c r="F80" s="20">
        <v>0</v>
      </c>
      <c r="G80" s="20">
        <v>0</v>
      </c>
      <c r="H80" s="20">
        <v>0</v>
      </c>
      <c r="I80" s="20">
        <v>0</v>
      </c>
      <c r="J80" s="20">
        <v>0</v>
      </c>
      <c r="K80" s="20">
        <v>0</v>
      </c>
      <c r="L80" s="20">
        <v>0</v>
      </c>
      <c r="M80" s="43"/>
    </row>
    <row r="81" spans="1:13" ht="46.5" customHeight="1">
      <c r="A81" s="53"/>
      <c r="B81" s="65"/>
      <c r="C81" s="53"/>
      <c r="D81" s="7" t="s">
        <v>8</v>
      </c>
      <c r="E81" s="15">
        <f t="shared" si="15"/>
        <v>0</v>
      </c>
      <c r="F81" s="20">
        <v>0</v>
      </c>
      <c r="G81" s="20">
        <v>0</v>
      </c>
      <c r="H81" s="20">
        <v>0</v>
      </c>
      <c r="I81" s="20">
        <v>0</v>
      </c>
      <c r="J81" s="20">
        <v>0</v>
      </c>
      <c r="K81" s="20">
        <v>0</v>
      </c>
      <c r="L81" s="20">
        <v>0</v>
      </c>
      <c r="M81" s="43"/>
    </row>
    <row r="82" spans="1:14" ht="15" customHeight="1">
      <c r="A82" s="56" t="s">
        <v>27</v>
      </c>
      <c r="B82" s="56"/>
      <c r="C82" s="53"/>
      <c r="D82" s="3" t="s">
        <v>3</v>
      </c>
      <c r="E82" s="15">
        <f t="shared" si="15"/>
        <v>11921.604</v>
      </c>
      <c r="F82" s="15">
        <f aca="true" t="shared" si="16" ref="F82:L82">F83+F84+F85+F86+F87</f>
        <v>11445.604</v>
      </c>
      <c r="G82" s="15">
        <f t="shared" si="16"/>
        <v>476</v>
      </c>
      <c r="H82" s="15">
        <f t="shared" si="16"/>
        <v>0</v>
      </c>
      <c r="I82" s="15">
        <f t="shared" si="16"/>
        <v>0</v>
      </c>
      <c r="J82" s="15">
        <f t="shared" si="16"/>
        <v>0</v>
      </c>
      <c r="K82" s="15">
        <f t="shared" si="16"/>
        <v>0</v>
      </c>
      <c r="L82" s="15">
        <f t="shared" si="16"/>
        <v>0</v>
      </c>
      <c r="M82" s="43"/>
      <c r="N82" s="24">
        <f>11445.608-F82</f>
        <v>0.004000000000814907</v>
      </c>
    </row>
    <row r="83" spans="1:13" ht="15">
      <c r="A83" s="56"/>
      <c r="B83" s="56"/>
      <c r="C83" s="53"/>
      <c r="D83" s="3" t="s">
        <v>4</v>
      </c>
      <c r="E83" s="15">
        <f t="shared" si="15"/>
        <v>0</v>
      </c>
      <c r="F83" s="15">
        <f aca="true" t="shared" si="17" ref="F83:L87">F46+F52+F58+F64+F70+F77</f>
        <v>0</v>
      </c>
      <c r="G83" s="15">
        <f t="shared" si="17"/>
        <v>0</v>
      </c>
      <c r="H83" s="15">
        <f t="shared" si="17"/>
        <v>0</v>
      </c>
      <c r="I83" s="15">
        <f t="shared" si="17"/>
        <v>0</v>
      </c>
      <c r="J83" s="15">
        <f t="shared" si="17"/>
        <v>0</v>
      </c>
      <c r="K83" s="15">
        <f t="shared" si="17"/>
        <v>0</v>
      </c>
      <c r="L83" s="15">
        <f t="shared" si="17"/>
        <v>0</v>
      </c>
      <c r="M83" s="43"/>
    </row>
    <row r="84" spans="1:13" ht="25.5">
      <c r="A84" s="56"/>
      <c r="B84" s="56"/>
      <c r="C84" s="53"/>
      <c r="D84" s="3" t="s">
        <v>5</v>
      </c>
      <c r="E84" s="15">
        <f t="shared" si="15"/>
        <v>10205.348999999998</v>
      </c>
      <c r="F84" s="15">
        <f t="shared" si="17"/>
        <v>10205.348999999998</v>
      </c>
      <c r="G84" s="15">
        <f t="shared" si="17"/>
        <v>0</v>
      </c>
      <c r="H84" s="15">
        <f t="shared" si="17"/>
        <v>0</v>
      </c>
      <c r="I84" s="15">
        <f t="shared" si="17"/>
        <v>0</v>
      </c>
      <c r="J84" s="15">
        <f t="shared" si="17"/>
        <v>0</v>
      </c>
      <c r="K84" s="15">
        <f t="shared" si="17"/>
        <v>0</v>
      </c>
      <c r="L84" s="15">
        <f t="shared" si="17"/>
        <v>0</v>
      </c>
      <c r="M84" s="43"/>
    </row>
    <row r="85" spans="1:14" ht="15">
      <c r="A85" s="56"/>
      <c r="B85" s="56"/>
      <c r="C85" s="53"/>
      <c r="D85" s="3" t="s">
        <v>6</v>
      </c>
      <c r="E85" s="15">
        <f t="shared" si="15"/>
        <v>1716.255</v>
      </c>
      <c r="F85" s="15">
        <f t="shared" si="17"/>
        <v>1240.255</v>
      </c>
      <c r="G85" s="15">
        <f t="shared" si="17"/>
        <v>476</v>
      </c>
      <c r="H85" s="15">
        <f t="shared" si="17"/>
        <v>0</v>
      </c>
      <c r="I85" s="15">
        <f t="shared" si="17"/>
        <v>0</v>
      </c>
      <c r="J85" s="15">
        <f t="shared" si="17"/>
        <v>0</v>
      </c>
      <c r="K85" s="15">
        <f t="shared" si="17"/>
        <v>0</v>
      </c>
      <c r="L85" s="15">
        <f t="shared" si="17"/>
        <v>0</v>
      </c>
      <c r="M85" s="43">
        <f>1240.26-F85</f>
        <v>0.004999999999881766</v>
      </c>
      <c r="N85" s="10">
        <f>(123.89+141.015)</f>
        <v>264.905</v>
      </c>
    </row>
    <row r="86" spans="1:13" ht="25.5">
      <c r="A86" s="56"/>
      <c r="B86" s="56"/>
      <c r="C86" s="53"/>
      <c r="D86" s="3" t="s">
        <v>7</v>
      </c>
      <c r="E86" s="15">
        <f t="shared" si="15"/>
        <v>0</v>
      </c>
      <c r="F86" s="15">
        <f t="shared" si="17"/>
        <v>0</v>
      </c>
      <c r="G86" s="15">
        <f t="shared" si="17"/>
        <v>0</v>
      </c>
      <c r="H86" s="15">
        <f t="shared" si="17"/>
        <v>0</v>
      </c>
      <c r="I86" s="15">
        <f t="shared" si="17"/>
        <v>0</v>
      </c>
      <c r="J86" s="15">
        <f t="shared" si="17"/>
        <v>0</v>
      </c>
      <c r="K86" s="15">
        <f t="shared" si="17"/>
        <v>0</v>
      </c>
      <c r="L86" s="15">
        <f t="shared" si="17"/>
        <v>0</v>
      </c>
      <c r="M86" s="43"/>
    </row>
    <row r="87" spans="1:13" ht="15">
      <c r="A87" s="56"/>
      <c r="B87" s="56"/>
      <c r="C87" s="53"/>
      <c r="D87" s="3" t="s">
        <v>8</v>
      </c>
      <c r="E87" s="15">
        <f t="shared" si="15"/>
        <v>0</v>
      </c>
      <c r="F87" s="15">
        <f t="shared" si="17"/>
        <v>0</v>
      </c>
      <c r="G87" s="15">
        <f t="shared" si="17"/>
        <v>0</v>
      </c>
      <c r="H87" s="15">
        <f t="shared" si="17"/>
        <v>0</v>
      </c>
      <c r="I87" s="15">
        <f t="shared" si="17"/>
        <v>0</v>
      </c>
      <c r="J87" s="15">
        <f t="shared" si="17"/>
        <v>0</v>
      </c>
      <c r="K87" s="15">
        <f t="shared" si="17"/>
        <v>0</v>
      </c>
      <c r="L87" s="15">
        <f t="shared" si="17"/>
        <v>0</v>
      </c>
      <c r="M87" s="43"/>
    </row>
    <row r="88" spans="1:13" ht="24.75" customHeight="1">
      <c r="A88" s="65" t="s">
        <v>95</v>
      </c>
      <c r="B88" s="65"/>
      <c r="C88" s="65"/>
      <c r="D88" s="65"/>
      <c r="E88" s="65"/>
      <c r="F88" s="65"/>
      <c r="G88" s="65"/>
      <c r="H88" s="65"/>
      <c r="I88" s="65"/>
      <c r="J88" s="65"/>
      <c r="K88" s="65"/>
      <c r="L88" s="65"/>
      <c r="M88" s="37"/>
    </row>
    <row r="89" spans="1:13" ht="18" customHeight="1">
      <c r="A89" s="56" t="s">
        <v>96</v>
      </c>
      <c r="B89" s="56"/>
      <c r="C89" s="56"/>
      <c r="D89" s="56"/>
      <c r="E89" s="56"/>
      <c r="F89" s="56"/>
      <c r="G89" s="56"/>
      <c r="H89" s="56"/>
      <c r="I89" s="56"/>
      <c r="J89" s="56"/>
      <c r="K89" s="56"/>
      <c r="L89" s="56"/>
      <c r="M89" s="38"/>
    </row>
    <row r="90" spans="1:13" ht="20.25" customHeight="1" hidden="1">
      <c r="A90" s="54" t="s">
        <v>26</v>
      </c>
      <c r="B90" s="65" t="s">
        <v>48</v>
      </c>
      <c r="C90" s="53" t="s">
        <v>17</v>
      </c>
      <c r="D90" s="3" t="s">
        <v>3</v>
      </c>
      <c r="E90" s="19">
        <f>SUM(E91:E95)</f>
        <v>0</v>
      </c>
      <c r="F90" s="19">
        <f>SUM(F91:F95)</f>
        <v>0</v>
      </c>
      <c r="G90" s="19">
        <f>SUM(G91:G95)</f>
        <v>0</v>
      </c>
      <c r="H90" s="19"/>
      <c r="I90" s="19"/>
      <c r="J90" s="19"/>
      <c r="K90" s="19"/>
      <c r="L90" s="19">
        <f>SUM(L91:L95)</f>
        <v>0</v>
      </c>
      <c r="M90" s="41"/>
    </row>
    <row r="91" spans="1:13" ht="15.75" customHeight="1" hidden="1">
      <c r="A91" s="53"/>
      <c r="B91" s="65"/>
      <c r="C91" s="53"/>
      <c r="D91" s="7" t="s">
        <v>4</v>
      </c>
      <c r="E91" s="8">
        <f>F91+G91+L91</f>
        <v>0</v>
      </c>
      <c r="F91" s="8">
        <v>0</v>
      </c>
      <c r="G91" s="8">
        <v>0</v>
      </c>
      <c r="H91" s="8"/>
      <c r="I91" s="8"/>
      <c r="J91" s="8"/>
      <c r="K91" s="8"/>
      <c r="L91" s="8">
        <v>0</v>
      </c>
      <c r="M91" s="42"/>
    </row>
    <row r="92" spans="1:13" ht="15" customHeight="1" hidden="1">
      <c r="A92" s="53"/>
      <c r="B92" s="65"/>
      <c r="C92" s="53"/>
      <c r="D92" s="7" t="s">
        <v>5</v>
      </c>
      <c r="E92" s="8">
        <f>F92+G92+L92</f>
        <v>0</v>
      </c>
      <c r="F92" s="8">
        <v>0</v>
      </c>
      <c r="G92" s="8">
        <v>0</v>
      </c>
      <c r="H92" s="8"/>
      <c r="I92" s="8"/>
      <c r="J92" s="8"/>
      <c r="K92" s="8"/>
      <c r="L92" s="8">
        <v>0</v>
      </c>
      <c r="M92" s="42"/>
    </row>
    <row r="93" spans="1:13" ht="18" customHeight="1" hidden="1">
      <c r="A93" s="53"/>
      <c r="B93" s="65"/>
      <c r="C93" s="53"/>
      <c r="D93" s="7" t="s">
        <v>6</v>
      </c>
      <c r="E93" s="8">
        <f>F93+G93+L93</f>
        <v>0</v>
      </c>
      <c r="F93" s="8">
        <v>0</v>
      </c>
      <c r="G93" s="8">
        <v>0</v>
      </c>
      <c r="H93" s="8"/>
      <c r="I93" s="8"/>
      <c r="J93" s="8"/>
      <c r="K93" s="8"/>
      <c r="L93" s="8">
        <v>0</v>
      </c>
      <c r="M93" s="42"/>
    </row>
    <row r="94" spans="1:13" ht="18" customHeight="1" hidden="1">
      <c r="A94" s="53"/>
      <c r="B94" s="65"/>
      <c r="C94" s="53"/>
      <c r="D94" s="7" t="s">
        <v>7</v>
      </c>
      <c r="E94" s="8">
        <f>F94+G94+L94</f>
        <v>0</v>
      </c>
      <c r="F94" s="8">
        <v>0</v>
      </c>
      <c r="G94" s="8">
        <v>0</v>
      </c>
      <c r="H94" s="8"/>
      <c r="I94" s="8"/>
      <c r="J94" s="8"/>
      <c r="K94" s="8"/>
      <c r="L94" s="8">
        <v>0</v>
      </c>
      <c r="M94" s="42"/>
    </row>
    <row r="95" spans="1:13" ht="18" customHeight="1" hidden="1">
      <c r="A95" s="53"/>
      <c r="B95" s="65"/>
      <c r="C95" s="53"/>
      <c r="D95" s="7" t="s">
        <v>8</v>
      </c>
      <c r="E95" s="8">
        <f>F95+G95+L95</f>
        <v>0</v>
      </c>
      <c r="F95" s="8">
        <v>0</v>
      </c>
      <c r="G95" s="8">
        <v>0</v>
      </c>
      <c r="H95" s="8"/>
      <c r="I95" s="8"/>
      <c r="J95" s="8"/>
      <c r="K95" s="8"/>
      <c r="L95" s="8">
        <v>0</v>
      </c>
      <c r="M95" s="42"/>
    </row>
    <row r="96" spans="1:13" ht="18.75" customHeight="1">
      <c r="A96" s="54" t="s">
        <v>51</v>
      </c>
      <c r="B96" s="65" t="s">
        <v>49</v>
      </c>
      <c r="C96" s="53" t="s">
        <v>32</v>
      </c>
      <c r="D96" s="3" t="s">
        <v>3</v>
      </c>
      <c r="E96" s="19">
        <f>SUM(E97:E101)</f>
        <v>0</v>
      </c>
      <c r="F96" s="19">
        <f aca="true" t="shared" si="18" ref="F96:L96">SUM(F97:F101)</f>
        <v>0</v>
      </c>
      <c r="G96" s="19">
        <f t="shared" si="18"/>
        <v>0</v>
      </c>
      <c r="H96" s="19">
        <f t="shared" si="18"/>
        <v>0</v>
      </c>
      <c r="I96" s="19">
        <f t="shared" si="18"/>
        <v>0</v>
      </c>
      <c r="J96" s="19">
        <f t="shared" si="18"/>
        <v>0</v>
      </c>
      <c r="K96" s="19">
        <f t="shared" si="18"/>
        <v>0</v>
      </c>
      <c r="L96" s="19">
        <f t="shared" si="18"/>
        <v>0</v>
      </c>
      <c r="M96" s="41"/>
    </row>
    <row r="97" spans="1:13" ht="18.75" customHeight="1">
      <c r="A97" s="53"/>
      <c r="B97" s="56"/>
      <c r="C97" s="53"/>
      <c r="D97" s="7" t="s">
        <v>4</v>
      </c>
      <c r="E97" s="8">
        <f>F97+G97+L97+H97+I97+J97+K97</f>
        <v>0</v>
      </c>
      <c r="F97" s="8">
        <v>0</v>
      </c>
      <c r="G97" s="8">
        <v>0</v>
      </c>
      <c r="H97" s="8">
        <v>0</v>
      </c>
      <c r="I97" s="8">
        <v>0</v>
      </c>
      <c r="J97" s="20">
        <v>0</v>
      </c>
      <c r="K97" s="20">
        <v>0</v>
      </c>
      <c r="L97" s="20">
        <v>0</v>
      </c>
      <c r="M97" s="42"/>
    </row>
    <row r="98" spans="1:13" ht="18.75" customHeight="1">
      <c r="A98" s="53"/>
      <c r="B98" s="56"/>
      <c r="C98" s="53"/>
      <c r="D98" s="7" t="s">
        <v>5</v>
      </c>
      <c r="E98" s="8">
        <f>F98+G98+L98+H98+I98+J98+K98</f>
        <v>0</v>
      </c>
      <c r="F98" s="8">
        <v>0</v>
      </c>
      <c r="G98" s="8">
        <v>0</v>
      </c>
      <c r="H98" s="8">
        <v>0</v>
      </c>
      <c r="I98" s="8">
        <v>0</v>
      </c>
      <c r="J98" s="20">
        <v>0</v>
      </c>
      <c r="K98" s="20">
        <v>0</v>
      </c>
      <c r="L98" s="20">
        <v>0</v>
      </c>
      <c r="M98" s="42"/>
    </row>
    <row r="99" spans="1:13" ht="18.75" customHeight="1">
      <c r="A99" s="53"/>
      <c r="B99" s="56"/>
      <c r="C99" s="53"/>
      <c r="D99" s="7" t="s">
        <v>6</v>
      </c>
      <c r="E99" s="8">
        <f>F99+G99+L99+H99+I99+J99+K99</f>
        <v>0</v>
      </c>
      <c r="F99" s="8">
        <v>0</v>
      </c>
      <c r="G99" s="8">
        <v>0</v>
      </c>
      <c r="H99" s="8">
        <v>0</v>
      </c>
      <c r="I99" s="8">
        <v>0</v>
      </c>
      <c r="J99" s="20">
        <v>0</v>
      </c>
      <c r="K99" s="20">
        <v>0</v>
      </c>
      <c r="L99" s="20">
        <v>0</v>
      </c>
      <c r="M99" s="42"/>
    </row>
    <row r="100" spans="1:13" ht="18.75" customHeight="1">
      <c r="A100" s="53"/>
      <c r="B100" s="56"/>
      <c r="C100" s="53"/>
      <c r="D100" s="7" t="s">
        <v>7</v>
      </c>
      <c r="E100" s="8">
        <f>F100+G100+L100+H100+I100+J100+K100</f>
        <v>0</v>
      </c>
      <c r="F100" s="8">
        <v>0</v>
      </c>
      <c r="G100" s="8">
        <v>0</v>
      </c>
      <c r="H100" s="8">
        <v>0</v>
      </c>
      <c r="I100" s="8">
        <v>0</v>
      </c>
      <c r="J100" s="20">
        <v>0</v>
      </c>
      <c r="K100" s="20">
        <v>0</v>
      </c>
      <c r="L100" s="20">
        <v>0</v>
      </c>
      <c r="M100" s="42"/>
    </row>
    <row r="101" spans="1:13" ht="18.75" customHeight="1">
      <c r="A101" s="53"/>
      <c r="B101" s="56"/>
      <c r="C101" s="53"/>
      <c r="D101" s="7" t="s">
        <v>8</v>
      </c>
      <c r="E101" s="8">
        <f>F101+G101+L101+H101+I101+J101+K101</f>
        <v>0</v>
      </c>
      <c r="F101" s="8">
        <v>0</v>
      </c>
      <c r="G101" s="8">
        <v>0</v>
      </c>
      <c r="H101" s="8">
        <v>0</v>
      </c>
      <c r="I101" s="8">
        <v>0</v>
      </c>
      <c r="J101" s="20">
        <v>0</v>
      </c>
      <c r="K101" s="20">
        <v>0</v>
      </c>
      <c r="L101" s="20">
        <v>0</v>
      </c>
      <c r="M101" s="42"/>
    </row>
    <row r="102" spans="1:13" ht="27.75" customHeight="1">
      <c r="A102" s="56" t="s">
        <v>97</v>
      </c>
      <c r="B102" s="65"/>
      <c r="C102" s="65"/>
      <c r="D102" s="65"/>
      <c r="E102" s="65"/>
      <c r="F102" s="65"/>
      <c r="G102" s="65"/>
      <c r="H102" s="65"/>
      <c r="I102" s="65"/>
      <c r="J102" s="65"/>
      <c r="K102" s="65"/>
      <c r="L102" s="65"/>
      <c r="M102" s="37"/>
    </row>
    <row r="103" spans="1:13" ht="15" customHeight="1">
      <c r="A103" s="54" t="s">
        <v>41</v>
      </c>
      <c r="B103" s="65" t="s">
        <v>50</v>
      </c>
      <c r="C103" s="53" t="s">
        <v>86</v>
      </c>
      <c r="D103" s="3" t="s">
        <v>3</v>
      </c>
      <c r="E103" s="19">
        <f>SUM(E104:E108)</f>
        <v>0</v>
      </c>
      <c r="F103" s="19">
        <f aca="true" t="shared" si="19" ref="F103:L103">SUM(F104:F108)</f>
        <v>0</v>
      </c>
      <c r="G103" s="19">
        <f t="shared" si="19"/>
        <v>0</v>
      </c>
      <c r="H103" s="19">
        <f t="shared" si="19"/>
        <v>0</v>
      </c>
      <c r="I103" s="19">
        <f t="shared" si="19"/>
        <v>0</v>
      </c>
      <c r="J103" s="19">
        <f t="shared" si="19"/>
        <v>0</v>
      </c>
      <c r="K103" s="19">
        <f t="shared" si="19"/>
        <v>0</v>
      </c>
      <c r="L103" s="19">
        <f t="shared" si="19"/>
        <v>0</v>
      </c>
      <c r="M103" s="41"/>
    </row>
    <row r="104" spans="1:13" ht="15" customHeight="1">
      <c r="A104" s="53"/>
      <c r="B104" s="65"/>
      <c r="C104" s="53"/>
      <c r="D104" s="7" t="s">
        <v>4</v>
      </c>
      <c r="E104" s="8">
        <f>F104+G104+L104+H104+I104+J104+K104</f>
        <v>0</v>
      </c>
      <c r="F104" s="8">
        <v>0</v>
      </c>
      <c r="G104" s="8">
        <v>0</v>
      </c>
      <c r="H104" s="8">
        <v>0</v>
      </c>
      <c r="I104" s="8">
        <v>0</v>
      </c>
      <c r="J104" s="20">
        <v>0</v>
      </c>
      <c r="K104" s="20">
        <v>0</v>
      </c>
      <c r="L104" s="20">
        <v>0</v>
      </c>
      <c r="M104" s="42"/>
    </row>
    <row r="105" spans="1:14" ht="15" customHeight="1">
      <c r="A105" s="53"/>
      <c r="B105" s="65"/>
      <c r="C105" s="53"/>
      <c r="D105" s="7" t="s">
        <v>5</v>
      </c>
      <c r="E105" s="8">
        <f>F105+G105+L105+H105+I105+J105+K105</f>
        <v>0</v>
      </c>
      <c r="F105" s="8">
        <v>0</v>
      </c>
      <c r="G105" s="8">
        <v>0</v>
      </c>
      <c r="H105" s="8">
        <v>0</v>
      </c>
      <c r="I105" s="8">
        <v>0</v>
      </c>
      <c r="J105" s="20">
        <v>0</v>
      </c>
      <c r="K105" s="20">
        <v>0</v>
      </c>
      <c r="L105" s="20">
        <v>0</v>
      </c>
      <c r="M105" s="42"/>
      <c r="N105" s="23"/>
    </row>
    <row r="106" spans="1:13" ht="15" customHeight="1">
      <c r="A106" s="53"/>
      <c r="B106" s="65"/>
      <c r="C106" s="53"/>
      <c r="D106" s="7" t="s">
        <v>6</v>
      </c>
      <c r="E106" s="8">
        <f>F106+G106+L106+H106+I106+J106+K106</f>
        <v>0</v>
      </c>
      <c r="F106" s="8">
        <v>0</v>
      </c>
      <c r="G106" s="8">
        <v>0</v>
      </c>
      <c r="H106" s="8">
        <v>0</v>
      </c>
      <c r="I106" s="8">
        <v>0</v>
      </c>
      <c r="J106" s="20">
        <v>0</v>
      </c>
      <c r="K106" s="20">
        <v>0</v>
      </c>
      <c r="L106" s="20">
        <v>0</v>
      </c>
      <c r="M106" s="42"/>
    </row>
    <row r="107" spans="1:13" ht="15" customHeight="1">
      <c r="A107" s="53"/>
      <c r="B107" s="65"/>
      <c r="C107" s="53"/>
      <c r="D107" s="7" t="s">
        <v>7</v>
      </c>
      <c r="E107" s="8">
        <f>F107+G107+L107+H107+I107+J107+K107</f>
        <v>0</v>
      </c>
      <c r="F107" s="8">
        <v>0</v>
      </c>
      <c r="G107" s="8">
        <v>0</v>
      </c>
      <c r="H107" s="8">
        <v>0</v>
      </c>
      <c r="I107" s="8">
        <v>0</v>
      </c>
      <c r="J107" s="20">
        <v>0</v>
      </c>
      <c r="K107" s="20">
        <v>0</v>
      </c>
      <c r="L107" s="20">
        <v>0</v>
      </c>
      <c r="M107" s="42"/>
    </row>
    <row r="108" spans="1:13" ht="15" customHeight="1">
      <c r="A108" s="53"/>
      <c r="B108" s="65"/>
      <c r="C108" s="53"/>
      <c r="D108" s="7" t="s">
        <v>8</v>
      </c>
      <c r="E108" s="8">
        <f>F108+G108+L108+H108+I108+J108+K108</f>
        <v>0</v>
      </c>
      <c r="F108" s="8">
        <v>0</v>
      </c>
      <c r="G108" s="8">
        <v>0</v>
      </c>
      <c r="H108" s="8">
        <v>0</v>
      </c>
      <c r="I108" s="8">
        <v>0</v>
      </c>
      <c r="J108" s="20">
        <v>0</v>
      </c>
      <c r="K108" s="20">
        <v>0</v>
      </c>
      <c r="L108" s="20">
        <v>0</v>
      </c>
      <c r="M108" s="42"/>
    </row>
    <row r="109" spans="1:13" ht="15">
      <c r="A109" s="56" t="s">
        <v>28</v>
      </c>
      <c r="B109" s="56"/>
      <c r="C109" s="53"/>
      <c r="D109" s="3" t="s">
        <v>3</v>
      </c>
      <c r="E109" s="19">
        <f aca="true" t="shared" si="20" ref="E109:F111">E90+E96+E103</f>
        <v>0</v>
      </c>
      <c r="F109" s="19">
        <f t="shared" si="20"/>
        <v>0</v>
      </c>
      <c r="G109" s="19">
        <f aca="true" t="shared" si="21" ref="F109:G114">G90+G96+G103</f>
        <v>0</v>
      </c>
      <c r="H109" s="19">
        <f aca="true" t="shared" si="22" ref="H109:L114">H90+H96+H103</f>
        <v>0</v>
      </c>
      <c r="I109" s="19">
        <f t="shared" si="22"/>
        <v>0</v>
      </c>
      <c r="J109" s="19">
        <f t="shared" si="22"/>
        <v>0</v>
      </c>
      <c r="K109" s="19">
        <f t="shared" si="22"/>
        <v>0</v>
      </c>
      <c r="L109" s="19">
        <f t="shared" si="22"/>
        <v>0</v>
      </c>
      <c r="M109" s="41"/>
    </row>
    <row r="110" spans="1:13" ht="15">
      <c r="A110" s="56"/>
      <c r="B110" s="56"/>
      <c r="C110" s="53"/>
      <c r="D110" s="3" t="s">
        <v>4</v>
      </c>
      <c r="E110" s="19">
        <f t="shared" si="20"/>
        <v>0</v>
      </c>
      <c r="F110" s="19">
        <f t="shared" si="20"/>
        <v>0</v>
      </c>
      <c r="G110" s="19">
        <f t="shared" si="21"/>
        <v>0</v>
      </c>
      <c r="H110" s="19">
        <f t="shared" si="22"/>
        <v>0</v>
      </c>
      <c r="I110" s="19">
        <f t="shared" si="22"/>
        <v>0</v>
      </c>
      <c r="J110" s="19">
        <f t="shared" si="22"/>
        <v>0</v>
      </c>
      <c r="K110" s="19">
        <f t="shared" si="22"/>
        <v>0</v>
      </c>
      <c r="L110" s="19">
        <f t="shared" si="22"/>
        <v>0</v>
      </c>
      <c r="M110" s="41"/>
    </row>
    <row r="111" spans="1:13" ht="15">
      <c r="A111" s="56"/>
      <c r="B111" s="56"/>
      <c r="C111" s="53"/>
      <c r="D111" s="3" t="s">
        <v>5</v>
      </c>
      <c r="E111" s="19">
        <f t="shared" si="20"/>
        <v>0</v>
      </c>
      <c r="F111" s="19">
        <f t="shared" si="20"/>
        <v>0</v>
      </c>
      <c r="G111" s="19">
        <f t="shared" si="21"/>
        <v>0</v>
      </c>
      <c r="H111" s="19">
        <f t="shared" si="22"/>
        <v>0</v>
      </c>
      <c r="I111" s="19">
        <f t="shared" si="22"/>
        <v>0</v>
      </c>
      <c r="J111" s="19">
        <f t="shared" si="22"/>
        <v>0</v>
      </c>
      <c r="K111" s="19">
        <f t="shared" si="22"/>
        <v>0</v>
      </c>
      <c r="L111" s="19">
        <f t="shared" si="22"/>
        <v>0</v>
      </c>
      <c r="M111" s="41"/>
    </row>
    <row r="112" spans="1:20" ht="15">
      <c r="A112" s="56"/>
      <c r="B112" s="56"/>
      <c r="C112" s="53"/>
      <c r="D112" s="3" t="s">
        <v>6</v>
      </c>
      <c r="E112" s="19">
        <f>E93+E99+E106</f>
        <v>0</v>
      </c>
      <c r="F112" s="19">
        <f t="shared" si="21"/>
        <v>0</v>
      </c>
      <c r="G112" s="19">
        <f t="shared" si="21"/>
        <v>0</v>
      </c>
      <c r="H112" s="19">
        <f t="shared" si="22"/>
        <v>0</v>
      </c>
      <c r="I112" s="19">
        <f t="shared" si="22"/>
        <v>0</v>
      </c>
      <c r="J112" s="19">
        <f t="shared" si="22"/>
        <v>0</v>
      </c>
      <c r="K112" s="19">
        <f t="shared" si="22"/>
        <v>0</v>
      </c>
      <c r="L112" s="19">
        <f t="shared" si="22"/>
        <v>0</v>
      </c>
      <c r="M112" s="41"/>
      <c r="N112" s="5"/>
      <c r="O112" s="5"/>
      <c r="P112" s="5"/>
      <c r="Q112" s="5"/>
      <c r="R112" s="5"/>
      <c r="S112" s="5"/>
      <c r="T112" s="5"/>
    </row>
    <row r="113" spans="1:20" ht="15">
      <c r="A113" s="56"/>
      <c r="B113" s="56"/>
      <c r="C113" s="53"/>
      <c r="D113" s="3" t="s">
        <v>7</v>
      </c>
      <c r="E113" s="19">
        <f>E94+E100+E107</f>
        <v>0</v>
      </c>
      <c r="F113" s="19">
        <f t="shared" si="21"/>
        <v>0</v>
      </c>
      <c r="G113" s="19">
        <f t="shared" si="21"/>
        <v>0</v>
      </c>
      <c r="H113" s="19">
        <f t="shared" si="22"/>
        <v>0</v>
      </c>
      <c r="I113" s="19">
        <f t="shared" si="22"/>
        <v>0</v>
      </c>
      <c r="J113" s="19">
        <f t="shared" si="22"/>
        <v>0</v>
      </c>
      <c r="K113" s="19">
        <f t="shared" si="22"/>
        <v>0</v>
      </c>
      <c r="L113" s="19">
        <f t="shared" si="22"/>
        <v>0</v>
      </c>
      <c r="M113" s="41"/>
      <c r="N113" s="5"/>
      <c r="O113" s="5"/>
      <c r="P113" s="5"/>
      <c r="Q113" s="5"/>
      <c r="R113" s="5"/>
      <c r="S113" s="5"/>
      <c r="T113" s="5"/>
    </row>
    <row r="114" spans="1:20" ht="15">
      <c r="A114" s="56"/>
      <c r="B114" s="56"/>
      <c r="C114" s="53"/>
      <c r="D114" s="3" t="s">
        <v>8</v>
      </c>
      <c r="E114" s="19">
        <f>E95+E101+E108</f>
        <v>0</v>
      </c>
      <c r="F114" s="19">
        <f t="shared" si="21"/>
        <v>0</v>
      </c>
      <c r="G114" s="19">
        <f t="shared" si="21"/>
        <v>0</v>
      </c>
      <c r="H114" s="19">
        <f t="shared" si="22"/>
        <v>0</v>
      </c>
      <c r="I114" s="19">
        <f t="shared" si="22"/>
        <v>0</v>
      </c>
      <c r="J114" s="19">
        <f t="shared" si="22"/>
        <v>0</v>
      </c>
      <c r="K114" s="19">
        <f t="shared" si="22"/>
        <v>0</v>
      </c>
      <c r="L114" s="19">
        <f t="shared" si="22"/>
        <v>0</v>
      </c>
      <c r="M114" s="41"/>
      <c r="N114" s="5"/>
      <c r="O114" s="5"/>
      <c r="P114" s="5"/>
      <c r="Q114" s="5"/>
      <c r="R114" s="5"/>
      <c r="S114" s="5"/>
      <c r="T114" s="5"/>
    </row>
    <row r="115" spans="1:20" ht="28.5" customHeight="1">
      <c r="A115" s="70" t="s">
        <v>52</v>
      </c>
      <c r="B115" s="70"/>
      <c r="C115" s="70"/>
      <c r="D115" s="70"/>
      <c r="E115" s="70"/>
      <c r="F115" s="70"/>
      <c r="G115" s="70"/>
      <c r="H115" s="70"/>
      <c r="I115" s="70"/>
      <c r="J115" s="70"/>
      <c r="K115" s="70"/>
      <c r="L115" s="70"/>
      <c r="M115" s="44"/>
      <c r="N115" s="1"/>
      <c r="O115" s="5"/>
      <c r="P115" s="5"/>
      <c r="Q115" s="5"/>
      <c r="R115" s="5"/>
      <c r="S115" s="5"/>
      <c r="T115" s="5"/>
    </row>
    <row r="116" spans="1:20" ht="15" customHeight="1">
      <c r="A116" s="71" t="s">
        <v>35</v>
      </c>
      <c r="B116" s="60"/>
      <c r="C116" s="60"/>
      <c r="D116" s="60"/>
      <c r="E116" s="60"/>
      <c r="F116" s="60"/>
      <c r="G116" s="60"/>
      <c r="H116" s="60"/>
      <c r="I116" s="60"/>
      <c r="J116" s="60"/>
      <c r="K116" s="60"/>
      <c r="L116" s="61"/>
      <c r="M116" s="45"/>
      <c r="N116" s="1"/>
      <c r="O116" s="5"/>
      <c r="P116" s="5"/>
      <c r="Q116" s="5"/>
      <c r="R116" s="5"/>
      <c r="S116" s="5"/>
      <c r="T116" s="5"/>
    </row>
    <row r="117" spans="1:20" ht="15" customHeight="1">
      <c r="A117" s="70" t="s">
        <v>34</v>
      </c>
      <c r="B117" s="70"/>
      <c r="C117" s="70"/>
      <c r="D117" s="70"/>
      <c r="E117" s="70"/>
      <c r="F117" s="70"/>
      <c r="G117" s="70"/>
      <c r="H117" s="70"/>
      <c r="I117" s="70"/>
      <c r="J117" s="70"/>
      <c r="K117" s="70"/>
      <c r="L117" s="70"/>
      <c r="M117" s="44"/>
      <c r="N117" s="1"/>
      <c r="O117" s="5"/>
      <c r="P117" s="5"/>
      <c r="Q117" s="5"/>
      <c r="R117" s="5"/>
      <c r="S117" s="5"/>
      <c r="T117" s="5"/>
    </row>
    <row r="118" spans="1:20" ht="15" customHeight="1">
      <c r="A118" s="72" t="s">
        <v>42</v>
      </c>
      <c r="B118" s="67" t="s">
        <v>98</v>
      </c>
      <c r="C118" s="75" t="s">
        <v>62</v>
      </c>
      <c r="D118" s="3" t="s">
        <v>3</v>
      </c>
      <c r="E118" s="4">
        <f>E124+E130+E136</f>
        <v>5547.595</v>
      </c>
      <c r="F118" s="4">
        <f aca="true" t="shared" si="23" ref="E118:G123">F124+F130+F136</f>
        <v>5547.595</v>
      </c>
      <c r="G118" s="4">
        <f t="shared" si="23"/>
        <v>0</v>
      </c>
      <c r="H118" s="4">
        <f>H124+H130+H136</f>
        <v>0</v>
      </c>
      <c r="I118" s="4">
        <f>I124+I130+I136</f>
        <v>0</v>
      </c>
      <c r="J118" s="4">
        <f>J124+J130+J136</f>
        <v>0</v>
      </c>
      <c r="K118" s="4">
        <f>K124+K130+K136</f>
        <v>0</v>
      </c>
      <c r="L118" s="4">
        <f>L124+L130+L136</f>
        <v>0</v>
      </c>
      <c r="M118" s="39"/>
      <c r="N118" s="1"/>
      <c r="O118" s="5"/>
      <c r="P118" s="5"/>
      <c r="Q118" s="5"/>
      <c r="R118" s="5"/>
      <c r="S118" s="5"/>
      <c r="T118" s="5"/>
    </row>
    <row r="119" spans="1:20" ht="15" customHeight="1">
      <c r="A119" s="73"/>
      <c r="B119" s="68"/>
      <c r="C119" s="76"/>
      <c r="D119" s="7" t="s">
        <v>4</v>
      </c>
      <c r="E119" s="8">
        <f>E125+E131+E137</f>
        <v>0</v>
      </c>
      <c r="F119" s="8">
        <f>F125+F131+F137</f>
        <v>0</v>
      </c>
      <c r="G119" s="8">
        <f t="shared" si="23"/>
        <v>0</v>
      </c>
      <c r="H119" s="8">
        <f>H125+H131+H137</f>
        <v>0</v>
      </c>
      <c r="I119" s="8">
        <v>0</v>
      </c>
      <c r="J119" s="20">
        <v>0</v>
      </c>
      <c r="K119" s="20">
        <v>0</v>
      </c>
      <c r="L119" s="20">
        <v>0</v>
      </c>
      <c r="M119" s="42"/>
      <c r="N119" s="1"/>
      <c r="O119" s="5"/>
      <c r="P119" s="5"/>
      <c r="Q119" s="5"/>
      <c r="R119" s="5"/>
      <c r="S119" s="5"/>
      <c r="T119" s="5"/>
    </row>
    <row r="120" spans="1:20" ht="15" customHeight="1">
      <c r="A120" s="73"/>
      <c r="B120" s="68"/>
      <c r="C120" s="76"/>
      <c r="D120" s="7" t="s">
        <v>5</v>
      </c>
      <c r="E120" s="8">
        <f>E126+E132+E138</f>
        <v>3140.7</v>
      </c>
      <c r="F120" s="8">
        <f>F126+F132+F138</f>
        <v>3140.7</v>
      </c>
      <c r="G120" s="8">
        <f t="shared" si="23"/>
        <v>0</v>
      </c>
      <c r="H120" s="8">
        <f>H126+H132+H138</f>
        <v>0</v>
      </c>
      <c r="I120" s="8">
        <v>0</v>
      </c>
      <c r="J120" s="20">
        <v>0</v>
      </c>
      <c r="K120" s="20">
        <v>0</v>
      </c>
      <c r="L120" s="20">
        <v>0</v>
      </c>
      <c r="M120" s="42"/>
      <c r="N120" s="1"/>
      <c r="O120" s="5"/>
      <c r="P120" s="5"/>
      <c r="Q120" s="5"/>
      <c r="R120" s="5"/>
      <c r="S120" s="5"/>
      <c r="T120" s="5"/>
    </row>
    <row r="121" spans="1:20" ht="15" customHeight="1">
      <c r="A121" s="73"/>
      <c r="B121" s="68"/>
      <c r="C121" s="76"/>
      <c r="D121" s="7" t="s">
        <v>6</v>
      </c>
      <c r="E121" s="8">
        <f t="shared" si="23"/>
        <v>2406.895</v>
      </c>
      <c r="F121" s="8">
        <f>F127+F133+F139</f>
        <v>2406.895</v>
      </c>
      <c r="G121" s="8">
        <f t="shared" si="23"/>
        <v>0</v>
      </c>
      <c r="H121" s="8">
        <f>H127+H133+H139</f>
        <v>0</v>
      </c>
      <c r="I121" s="8">
        <v>0</v>
      </c>
      <c r="J121" s="20">
        <v>0</v>
      </c>
      <c r="K121" s="20">
        <v>0</v>
      </c>
      <c r="L121" s="20">
        <v>0</v>
      </c>
      <c r="M121" s="42"/>
      <c r="N121" s="1"/>
      <c r="O121" s="5"/>
      <c r="P121" s="5"/>
      <c r="Q121" s="5"/>
      <c r="R121" s="5"/>
      <c r="S121" s="5"/>
      <c r="T121" s="5"/>
    </row>
    <row r="122" spans="1:20" ht="15" customHeight="1">
      <c r="A122" s="73"/>
      <c r="B122" s="68"/>
      <c r="C122" s="76"/>
      <c r="D122" s="7" t="s">
        <v>7</v>
      </c>
      <c r="E122" s="8">
        <f t="shared" si="23"/>
        <v>0</v>
      </c>
      <c r="F122" s="8">
        <f t="shared" si="23"/>
        <v>0</v>
      </c>
      <c r="G122" s="8">
        <f t="shared" si="23"/>
        <v>0</v>
      </c>
      <c r="H122" s="8">
        <f>H128+H134+H140</f>
        <v>0</v>
      </c>
      <c r="I122" s="8">
        <v>0</v>
      </c>
      <c r="J122" s="20">
        <v>0</v>
      </c>
      <c r="K122" s="20">
        <v>0</v>
      </c>
      <c r="L122" s="20">
        <v>0</v>
      </c>
      <c r="M122" s="42"/>
      <c r="N122" s="1"/>
      <c r="O122" s="5"/>
      <c r="P122" s="5"/>
      <c r="Q122" s="5"/>
      <c r="R122" s="5"/>
      <c r="S122" s="5"/>
      <c r="T122" s="5"/>
    </row>
    <row r="123" spans="1:20" ht="26.25" customHeight="1">
      <c r="A123" s="74"/>
      <c r="B123" s="69"/>
      <c r="C123" s="76"/>
      <c r="D123" s="7" t="s">
        <v>8</v>
      </c>
      <c r="E123" s="8">
        <f t="shared" si="23"/>
        <v>0</v>
      </c>
      <c r="F123" s="8">
        <f t="shared" si="23"/>
        <v>0</v>
      </c>
      <c r="G123" s="8">
        <f t="shared" si="23"/>
        <v>0</v>
      </c>
      <c r="H123" s="8">
        <f>H129+H135+H141</f>
        <v>0</v>
      </c>
      <c r="I123" s="8">
        <v>0</v>
      </c>
      <c r="J123" s="20">
        <v>0</v>
      </c>
      <c r="K123" s="20">
        <v>0</v>
      </c>
      <c r="L123" s="20">
        <v>0</v>
      </c>
      <c r="M123" s="42"/>
      <c r="N123" s="1"/>
      <c r="O123" s="5"/>
      <c r="P123" s="5"/>
      <c r="Q123" s="5"/>
      <c r="R123" s="5"/>
      <c r="S123" s="5"/>
      <c r="T123" s="5"/>
    </row>
    <row r="124" spans="1:20" ht="15" customHeight="1">
      <c r="A124" s="54" t="s">
        <v>53</v>
      </c>
      <c r="B124" s="65" t="s">
        <v>66</v>
      </c>
      <c r="C124" s="76"/>
      <c r="D124" s="3" t="s">
        <v>3</v>
      </c>
      <c r="E124" s="4">
        <f aca="true" t="shared" si="24" ref="E124:L124">SUM(E125:E129)</f>
        <v>2422.07</v>
      </c>
      <c r="F124" s="4">
        <f t="shared" si="24"/>
        <v>2422.07</v>
      </c>
      <c r="G124" s="4">
        <f t="shared" si="24"/>
        <v>0</v>
      </c>
      <c r="H124" s="4">
        <f t="shared" si="24"/>
        <v>0</v>
      </c>
      <c r="I124" s="4">
        <f t="shared" si="24"/>
        <v>0</v>
      </c>
      <c r="J124" s="4">
        <f t="shared" si="24"/>
        <v>0</v>
      </c>
      <c r="K124" s="4">
        <f t="shared" si="24"/>
        <v>0</v>
      </c>
      <c r="L124" s="4">
        <f t="shared" si="24"/>
        <v>0</v>
      </c>
      <c r="M124" s="39"/>
      <c r="N124" s="1"/>
      <c r="O124" s="5"/>
      <c r="P124" s="5"/>
      <c r="Q124" s="5"/>
      <c r="R124" s="5"/>
      <c r="S124" s="5"/>
      <c r="T124" s="5"/>
    </row>
    <row r="125" spans="1:20" ht="15">
      <c r="A125" s="53"/>
      <c r="B125" s="65"/>
      <c r="C125" s="76"/>
      <c r="D125" s="7" t="s">
        <v>4</v>
      </c>
      <c r="E125" s="8">
        <f>F125+G125+L125+H125+I125+J125+K125</f>
        <v>0</v>
      </c>
      <c r="F125" s="8">
        <v>0</v>
      </c>
      <c r="G125" s="8">
        <v>0</v>
      </c>
      <c r="H125" s="8">
        <v>0</v>
      </c>
      <c r="I125" s="8">
        <v>0</v>
      </c>
      <c r="J125" s="20">
        <v>0</v>
      </c>
      <c r="K125" s="20">
        <v>0</v>
      </c>
      <c r="L125" s="20">
        <v>0</v>
      </c>
      <c r="M125" s="42"/>
      <c r="N125" s="1"/>
      <c r="O125" s="5"/>
      <c r="P125" s="5"/>
      <c r="Q125" s="5"/>
      <c r="R125" s="5"/>
      <c r="S125" s="5"/>
      <c r="T125" s="5"/>
    </row>
    <row r="126" spans="1:20" ht="15">
      <c r="A126" s="53"/>
      <c r="B126" s="65"/>
      <c r="C126" s="76"/>
      <c r="D126" s="7" t="s">
        <v>5</v>
      </c>
      <c r="E126" s="8">
        <f>F126+G126+L126+H126+I126+J126+K126</f>
        <v>1407.5</v>
      </c>
      <c r="F126" s="8">
        <v>1407.5</v>
      </c>
      <c r="G126" s="8">
        <v>0</v>
      </c>
      <c r="H126" s="8">
        <v>0</v>
      </c>
      <c r="I126" s="8">
        <v>0</v>
      </c>
      <c r="J126" s="20">
        <v>0</v>
      </c>
      <c r="K126" s="20">
        <v>0</v>
      </c>
      <c r="L126" s="20">
        <v>0</v>
      </c>
      <c r="M126" s="42"/>
      <c r="N126" s="1"/>
      <c r="O126" s="5"/>
      <c r="P126" s="5"/>
      <c r="Q126" s="5"/>
      <c r="R126" s="5"/>
      <c r="S126" s="5"/>
      <c r="T126" s="5"/>
    </row>
    <row r="127" spans="1:20" ht="15">
      <c r="A127" s="53"/>
      <c r="B127" s="65"/>
      <c r="C127" s="76"/>
      <c r="D127" s="7" t="s">
        <v>6</v>
      </c>
      <c r="E127" s="8">
        <f>F127+G127+L127+H127+I127+J127+K127</f>
        <v>1014.57</v>
      </c>
      <c r="F127" s="8">
        <v>1014.57</v>
      </c>
      <c r="G127" s="8">
        <v>0</v>
      </c>
      <c r="H127" s="8">
        <v>0</v>
      </c>
      <c r="I127" s="8">
        <v>0</v>
      </c>
      <c r="J127" s="20">
        <v>0</v>
      </c>
      <c r="K127" s="20">
        <v>0</v>
      </c>
      <c r="L127" s="20">
        <v>0</v>
      </c>
      <c r="M127" s="42"/>
      <c r="N127" s="1"/>
      <c r="O127" s="5"/>
      <c r="P127" s="5"/>
      <c r="Q127" s="5"/>
      <c r="R127" s="5"/>
      <c r="S127" s="5"/>
      <c r="T127" s="5"/>
    </row>
    <row r="128" spans="1:20" ht="15">
      <c r="A128" s="53"/>
      <c r="B128" s="65"/>
      <c r="C128" s="76"/>
      <c r="D128" s="7" t="s">
        <v>7</v>
      </c>
      <c r="E128" s="8">
        <f>F128+G128+L128+H128+I128+J128+K128</f>
        <v>0</v>
      </c>
      <c r="F128" s="8">
        <v>0</v>
      </c>
      <c r="G128" s="8">
        <v>0</v>
      </c>
      <c r="H128" s="8">
        <v>0</v>
      </c>
      <c r="I128" s="8">
        <v>0</v>
      </c>
      <c r="J128" s="20">
        <v>0</v>
      </c>
      <c r="K128" s="20">
        <v>0</v>
      </c>
      <c r="L128" s="20">
        <v>0</v>
      </c>
      <c r="M128" s="42"/>
      <c r="N128" s="1"/>
      <c r="O128" s="5"/>
      <c r="P128" s="5"/>
      <c r="Q128" s="5"/>
      <c r="R128" s="5"/>
      <c r="S128" s="5"/>
      <c r="T128" s="5"/>
    </row>
    <row r="129" spans="1:20" ht="15">
      <c r="A129" s="53"/>
      <c r="B129" s="65"/>
      <c r="C129" s="76"/>
      <c r="D129" s="7" t="s">
        <v>8</v>
      </c>
      <c r="E129" s="8">
        <f>F129+G129+L129+H129+I129+J129+K129</f>
        <v>0</v>
      </c>
      <c r="F129" s="8">
        <v>0</v>
      </c>
      <c r="G129" s="8">
        <v>0</v>
      </c>
      <c r="H129" s="8">
        <v>0</v>
      </c>
      <c r="I129" s="8">
        <v>0</v>
      </c>
      <c r="J129" s="20">
        <v>0</v>
      </c>
      <c r="K129" s="20">
        <v>0</v>
      </c>
      <c r="L129" s="20">
        <v>0</v>
      </c>
      <c r="M129" s="42"/>
      <c r="N129" s="1"/>
      <c r="O129" s="5"/>
      <c r="P129" s="5"/>
      <c r="Q129" s="5"/>
      <c r="R129" s="5"/>
      <c r="S129" s="5"/>
      <c r="T129" s="5"/>
    </row>
    <row r="130" spans="1:20" ht="15" customHeight="1">
      <c r="A130" s="72" t="s">
        <v>54</v>
      </c>
      <c r="B130" s="67" t="s">
        <v>56</v>
      </c>
      <c r="C130" s="76"/>
      <c r="D130" s="3" t="s">
        <v>3</v>
      </c>
      <c r="E130" s="4">
        <f aca="true" t="shared" si="25" ref="E130:L130">SUM(E131:E135)</f>
        <v>3125.525</v>
      </c>
      <c r="F130" s="4">
        <f t="shared" si="25"/>
        <v>3125.525</v>
      </c>
      <c r="G130" s="4">
        <f t="shared" si="25"/>
        <v>0</v>
      </c>
      <c r="H130" s="4">
        <f t="shared" si="25"/>
        <v>0</v>
      </c>
      <c r="I130" s="4">
        <f t="shared" si="25"/>
        <v>0</v>
      </c>
      <c r="J130" s="4">
        <f t="shared" si="25"/>
        <v>0</v>
      </c>
      <c r="K130" s="4">
        <f t="shared" si="25"/>
        <v>0</v>
      </c>
      <c r="L130" s="4">
        <f t="shared" si="25"/>
        <v>0</v>
      </c>
      <c r="M130" s="39"/>
      <c r="N130" s="1"/>
      <c r="O130" s="5"/>
      <c r="P130" s="5"/>
      <c r="Q130" s="5"/>
      <c r="R130" s="5"/>
      <c r="S130" s="5"/>
      <c r="T130" s="5"/>
    </row>
    <row r="131" spans="1:20" ht="15">
      <c r="A131" s="73"/>
      <c r="B131" s="68"/>
      <c r="C131" s="76"/>
      <c r="D131" s="7" t="s">
        <v>4</v>
      </c>
      <c r="E131" s="8">
        <f>F131+G131+L131+H131+I131+J131+K131</f>
        <v>0</v>
      </c>
      <c r="F131" s="8">
        <v>0</v>
      </c>
      <c r="G131" s="8">
        <v>0</v>
      </c>
      <c r="H131" s="8">
        <v>0</v>
      </c>
      <c r="I131" s="8">
        <v>0</v>
      </c>
      <c r="J131" s="20">
        <v>0</v>
      </c>
      <c r="K131" s="20">
        <v>0</v>
      </c>
      <c r="L131" s="20">
        <v>0</v>
      </c>
      <c r="M131" s="42"/>
      <c r="N131" s="1"/>
      <c r="O131" s="5"/>
      <c r="P131" s="5"/>
      <c r="Q131" s="5"/>
      <c r="R131" s="5"/>
      <c r="S131" s="5"/>
      <c r="T131" s="5"/>
    </row>
    <row r="132" spans="1:20" ht="15">
      <c r="A132" s="73"/>
      <c r="B132" s="68"/>
      <c r="C132" s="76"/>
      <c r="D132" s="7" t="s">
        <v>5</v>
      </c>
      <c r="E132" s="8">
        <f>F132+G132+L132+H132+I132+J132+K132</f>
        <v>1733.2</v>
      </c>
      <c r="F132" s="8">
        <v>1733.2</v>
      </c>
      <c r="G132" s="8">
        <v>0</v>
      </c>
      <c r="H132" s="8">
        <v>0</v>
      </c>
      <c r="I132" s="8">
        <v>0</v>
      </c>
      <c r="J132" s="20">
        <v>0</v>
      </c>
      <c r="K132" s="20">
        <v>0</v>
      </c>
      <c r="L132" s="20">
        <v>0</v>
      </c>
      <c r="M132" s="42"/>
      <c r="N132" s="1"/>
      <c r="O132" s="5"/>
      <c r="P132" s="5"/>
      <c r="Q132" s="5"/>
      <c r="R132" s="5"/>
      <c r="S132" s="5"/>
      <c r="T132" s="5"/>
    </row>
    <row r="133" spans="1:20" ht="15">
      <c r="A133" s="73"/>
      <c r="B133" s="68"/>
      <c r="C133" s="76"/>
      <c r="D133" s="7" t="s">
        <v>6</v>
      </c>
      <c r="E133" s="8">
        <f>F133+G133+L133+H133+I133+J133+K133</f>
        <v>1392.325</v>
      </c>
      <c r="F133" s="8">
        <f>1785.43-393.105</f>
        <v>1392.325</v>
      </c>
      <c r="G133" s="8">
        <v>0</v>
      </c>
      <c r="H133" s="8">
        <v>0</v>
      </c>
      <c r="I133" s="8">
        <v>0</v>
      </c>
      <c r="J133" s="20">
        <v>0</v>
      </c>
      <c r="K133" s="20">
        <v>0</v>
      </c>
      <c r="L133" s="20">
        <v>0</v>
      </c>
      <c r="M133" s="42"/>
      <c r="N133" s="1"/>
      <c r="O133" s="5"/>
      <c r="P133" s="5"/>
      <c r="Q133" s="5"/>
      <c r="R133" s="5"/>
      <c r="S133" s="5"/>
      <c r="T133" s="5"/>
    </row>
    <row r="134" spans="1:20" ht="15">
      <c r="A134" s="73"/>
      <c r="B134" s="68"/>
      <c r="C134" s="76"/>
      <c r="D134" s="7" t="s">
        <v>7</v>
      </c>
      <c r="E134" s="8">
        <f>F134+G134+L134+H134+I134+J134+K134</f>
        <v>0</v>
      </c>
      <c r="F134" s="8">
        <v>0</v>
      </c>
      <c r="G134" s="8">
        <v>0</v>
      </c>
      <c r="H134" s="8">
        <v>0</v>
      </c>
      <c r="I134" s="8">
        <v>0</v>
      </c>
      <c r="J134" s="20">
        <v>0</v>
      </c>
      <c r="K134" s="20">
        <v>0</v>
      </c>
      <c r="L134" s="20">
        <v>0</v>
      </c>
      <c r="M134" s="42"/>
      <c r="N134" s="1"/>
      <c r="O134" s="5"/>
      <c r="P134" s="5"/>
      <c r="Q134" s="5"/>
      <c r="R134" s="5"/>
      <c r="S134" s="5"/>
      <c r="T134" s="5"/>
    </row>
    <row r="135" spans="1:20" ht="15">
      <c r="A135" s="74"/>
      <c r="B135" s="69"/>
      <c r="C135" s="77"/>
      <c r="D135" s="7" t="s">
        <v>8</v>
      </c>
      <c r="E135" s="8">
        <f>F135+G135+L135+H135+I135+J135+K135</f>
        <v>0</v>
      </c>
      <c r="F135" s="8">
        <v>0</v>
      </c>
      <c r="G135" s="8">
        <v>0</v>
      </c>
      <c r="H135" s="8">
        <v>0</v>
      </c>
      <c r="I135" s="8">
        <v>0</v>
      </c>
      <c r="J135" s="20">
        <v>0</v>
      </c>
      <c r="K135" s="20">
        <v>0</v>
      </c>
      <c r="L135" s="20">
        <v>0</v>
      </c>
      <c r="M135" s="42"/>
      <c r="N135" s="1"/>
      <c r="O135" s="5"/>
      <c r="P135" s="5"/>
      <c r="Q135" s="5"/>
      <c r="R135" s="5"/>
      <c r="S135" s="5"/>
      <c r="T135" s="5"/>
    </row>
    <row r="136" spans="1:20" ht="15" customHeight="1">
      <c r="A136" s="54" t="s">
        <v>55</v>
      </c>
      <c r="B136" s="65" t="s">
        <v>57</v>
      </c>
      <c r="C136" s="75"/>
      <c r="D136" s="3" t="s">
        <v>3</v>
      </c>
      <c r="E136" s="4">
        <f aca="true" t="shared" si="26" ref="E136:L136">SUM(E137:E141)</f>
        <v>0</v>
      </c>
      <c r="F136" s="4">
        <f t="shared" si="26"/>
        <v>0</v>
      </c>
      <c r="G136" s="4">
        <f t="shared" si="26"/>
        <v>0</v>
      </c>
      <c r="H136" s="4">
        <f t="shared" si="26"/>
        <v>0</v>
      </c>
      <c r="I136" s="4">
        <f t="shared" si="26"/>
        <v>0</v>
      </c>
      <c r="J136" s="4">
        <f t="shared" si="26"/>
        <v>0</v>
      </c>
      <c r="K136" s="4">
        <f t="shared" si="26"/>
        <v>0</v>
      </c>
      <c r="L136" s="4">
        <f t="shared" si="26"/>
        <v>0</v>
      </c>
      <c r="M136" s="39"/>
      <c r="N136" s="1"/>
      <c r="O136" s="5"/>
      <c r="P136" s="5"/>
      <c r="Q136" s="5"/>
      <c r="R136" s="5"/>
      <c r="S136" s="5"/>
      <c r="T136" s="5"/>
    </row>
    <row r="137" spans="1:20" ht="15">
      <c r="A137" s="53"/>
      <c r="B137" s="65"/>
      <c r="C137" s="76"/>
      <c r="D137" s="7" t="s">
        <v>4</v>
      </c>
      <c r="E137" s="8">
        <f aca="true" t="shared" si="27" ref="E137:E147">F137+G137+L137+H137+I137+J137+K137</f>
        <v>0</v>
      </c>
      <c r="F137" s="8">
        <v>0</v>
      </c>
      <c r="G137" s="8">
        <v>0</v>
      </c>
      <c r="H137" s="8">
        <v>0</v>
      </c>
      <c r="I137" s="8">
        <v>0</v>
      </c>
      <c r="J137" s="20">
        <v>0</v>
      </c>
      <c r="K137" s="20">
        <v>0</v>
      </c>
      <c r="L137" s="20">
        <v>0</v>
      </c>
      <c r="M137" s="42"/>
      <c r="N137" s="1"/>
      <c r="O137" s="5"/>
      <c r="P137" s="5"/>
      <c r="Q137" s="5"/>
      <c r="R137" s="5"/>
      <c r="S137" s="5"/>
      <c r="T137" s="5"/>
    </row>
    <row r="138" spans="1:20" ht="15">
      <c r="A138" s="53"/>
      <c r="B138" s="65"/>
      <c r="C138" s="76"/>
      <c r="D138" s="7" t="s">
        <v>5</v>
      </c>
      <c r="E138" s="8">
        <f t="shared" si="27"/>
        <v>0</v>
      </c>
      <c r="F138" s="8">
        <v>0</v>
      </c>
      <c r="G138" s="8">
        <v>0</v>
      </c>
      <c r="H138" s="8">
        <v>0</v>
      </c>
      <c r="I138" s="8">
        <v>0</v>
      </c>
      <c r="J138" s="20">
        <v>0</v>
      </c>
      <c r="K138" s="20">
        <v>0</v>
      </c>
      <c r="L138" s="20">
        <v>0</v>
      </c>
      <c r="M138" s="42"/>
      <c r="N138" s="1"/>
      <c r="O138" s="5"/>
      <c r="P138" s="5"/>
      <c r="Q138" s="5"/>
      <c r="R138" s="5"/>
      <c r="S138" s="5"/>
      <c r="T138" s="5"/>
    </row>
    <row r="139" spans="1:20" ht="15">
      <c r="A139" s="53"/>
      <c r="B139" s="65"/>
      <c r="C139" s="76"/>
      <c r="D139" s="7" t="s">
        <v>6</v>
      </c>
      <c r="E139" s="8">
        <f t="shared" si="27"/>
        <v>0</v>
      </c>
      <c r="F139" s="8">
        <v>0</v>
      </c>
      <c r="G139" s="8">
        <v>0</v>
      </c>
      <c r="H139" s="8">
        <v>0</v>
      </c>
      <c r="I139" s="8">
        <v>0</v>
      </c>
      <c r="J139" s="20">
        <v>0</v>
      </c>
      <c r="K139" s="20">
        <v>0</v>
      </c>
      <c r="L139" s="20">
        <v>0</v>
      </c>
      <c r="M139" s="42"/>
      <c r="N139" s="1"/>
      <c r="O139" s="5"/>
      <c r="P139" s="5"/>
      <c r="Q139" s="5"/>
      <c r="R139" s="5"/>
      <c r="S139" s="5"/>
      <c r="T139" s="5"/>
    </row>
    <row r="140" spans="1:20" ht="15">
      <c r="A140" s="53"/>
      <c r="B140" s="65"/>
      <c r="C140" s="76"/>
      <c r="D140" s="7" t="s">
        <v>7</v>
      </c>
      <c r="E140" s="8">
        <f t="shared" si="27"/>
        <v>0</v>
      </c>
      <c r="F140" s="8">
        <v>0</v>
      </c>
      <c r="G140" s="8">
        <v>0</v>
      </c>
      <c r="H140" s="8">
        <v>0</v>
      </c>
      <c r="I140" s="8">
        <v>0</v>
      </c>
      <c r="J140" s="20">
        <v>0</v>
      </c>
      <c r="K140" s="20">
        <v>0</v>
      </c>
      <c r="L140" s="20">
        <v>0</v>
      </c>
      <c r="M140" s="42"/>
      <c r="N140" s="1"/>
      <c r="O140" s="5"/>
      <c r="P140" s="5"/>
      <c r="Q140" s="5"/>
      <c r="R140" s="5"/>
      <c r="S140" s="5"/>
      <c r="T140" s="5"/>
    </row>
    <row r="141" spans="1:20" ht="15">
      <c r="A141" s="53"/>
      <c r="B141" s="65"/>
      <c r="C141" s="77"/>
      <c r="D141" s="7" t="s">
        <v>8</v>
      </c>
      <c r="E141" s="8">
        <f t="shared" si="27"/>
        <v>0</v>
      </c>
      <c r="F141" s="8">
        <v>0</v>
      </c>
      <c r="G141" s="8">
        <v>0</v>
      </c>
      <c r="H141" s="8">
        <v>0</v>
      </c>
      <c r="I141" s="8">
        <v>0</v>
      </c>
      <c r="J141" s="20">
        <v>0</v>
      </c>
      <c r="K141" s="20">
        <v>0</v>
      </c>
      <c r="L141" s="20">
        <v>0</v>
      </c>
      <c r="M141" s="42"/>
      <c r="N141" s="1"/>
      <c r="O141" s="5"/>
      <c r="P141" s="5"/>
      <c r="Q141" s="5"/>
      <c r="R141" s="5"/>
      <c r="S141" s="5"/>
      <c r="T141" s="5"/>
    </row>
    <row r="142" spans="1:20" ht="15" customHeight="1">
      <c r="A142" s="56" t="s">
        <v>33</v>
      </c>
      <c r="B142" s="56"/>
      <c r="C142" s="53"/>
      <c r="D142" s="3" t="s">
        <v>3</v>
      </c>
      <c r="E142" s="4">
        <f t="shared" si="27"/>
        <v>5547.594999999999</v>
      </c>
      <c r="F142" s="25">
        <f aca="true" t="shared" si="28" ref="F142:L142">SUM(F143:F147)</f>
        <v>5547.594999999999</v>
      </c>
      <c r="G142" s="4">
        <f t="shared" si="28"/>
        <v>0</v>
      </c>
      <c r="H142" s="4">
        <f t="shared" si="28"/>
        <v>0</v>
      </c>
      <c r="I142" s="4">
        <f t="shared" si="28"/>
        <v>0</v>
      </c>
      <c r="J142" s="4">
        <f t="shared" si="28"/>
        <v>0</v>
      </c>
      <c r="K142" s="4">
        <f t="shared" si="28"/>
        <v>0</v>
      </c>
      <c r="L142" s="4">
        <f t="shared" si="28"/>
        <v>0</v>
      </c>
      <c r="M142" s="39"/>
      <c r="N142" s="1"/>
      <c r="O142" s="5"/>
      <c r="P142" s="5"/>
      <c r="Q142" s="5"/>
      <c r="R142" s="5"/>
      <c r="S142" s="5"/>
      <c r="T142" s="5"/>
    </row>
    <row r="143" spans="1:20" ht="15" customHeight="1">
      <c r="A143" s="56"/>
      <c r="B143" s="56"/>
      <c r="C143" s="53"/>
      <c r="D143" s="3" t="s">
        <v>4</v>
      </c>
      <c r="E143" s="4">
        <f t="shared" si="27"/>
        <v>0</v>
      </c>
      <c r="F143" s="25">
        <f aca="true" t="shared" si="29" ref="F143:L143">F119</f>
        <v>0</v>
      </c>
      <c r="G143" s="4">
        <f t="shared" si="29"/>
        <v>0</v>
      </c>
      <c r="H143" s="4">
        <f t="shared" si="29"/>
        <v>0</v>
      </c>
      <c r="I143" s="4">
        <f t="shared" si="29"/>
        <v>0</v>
      </c>
      <c r="J143" s="4">
        <f t="shared" si="29"/>
        <v>0</v>
      </c>
      <c r="K143" s="4">
        <f t="shared" si="29"/>
        <v>0</v>
      </c>
      <c r="L143" s="4">
        <f t="shared" si="29"/>
        <v>0</v>
      </c>
      <c r="M143" s="39"/>
      <c r="N143" s="1"/>
      <c r="O143" s="5"/>
      <c r="P143" s="5"/>
      <c r="Q143" s="5"/>
      <c r="R143" s="5"/>
      <c r="S143" s="5"/>
      <c r="T143" s="5"/>
    </row>
    <row r="144" spans="1:20" ht="15" customHeight="1">
      <c r="A144" s="56"/>
      <c r="B144" s="56"/>
      <c r="C144" s="53"/>
      <c r="D144" s="3" t="s">
        <v>5</v>
      </c>
      <c r="E144" s="4">
        <f t="shared" si="27"/>
        <v>3140.7</v>
      </c>
      <c r="F144" s="25">
        <f aca="true" t="shared" si="30" ref="F144:G147">F120</f>
        <v>3140.7</v>
      </c>
      <c r="G144" s="4">
        <f t="shared" si="30"/>
        <v>0</v>
      </c>
      <c r="H144" s="4">
        <f aca="true" t="shared" si="31" ref="H144:L147">H120</f>
        <v>0</v>
      </c>
      <c r="I144" s="4">
        <f t="shared" si="31"/>
        <v>0</v>
      </c>
      <c r="J144" s="4">
        <f t="shared" si="31"/>
        <v>0</v>
      </c>
      <c r="K144" s="4">
        <f t="shared" si="31"/>
        <v>0</v>
      </c>
      <c r="L144" s="4">
        <f t="shared" si="31"/>
        <v>0</v>
      </c>
      <c r="M144" s="39"/>
      <c r="N144" s="1"/>
      <c r="O144" s="5"/>
      <c r="P144" s="5"/>
      <c r="Q144" s="5"/>
      <c r="R144" s="5"/>
      <c r="S144" s="5"/>
      <c r="T144" s="5"/>
    </row>
    <row r="145" spans="1:20" ht="15" customHeight="1">
      <c r="A145" s="56"/>
      <c r="B145" s="56"/>
      <c r="C145" s="53"/>
      <c r="D145" s="3" t="s">
        <v>6</v>
      </c>
      <c r="E145" s="4">
        <f t="shared" si="27"/>
        <v>2406.895</v>
      </c>
      <c r="F145" s="25">
        <f t="shared" si="30"/>
        <v>2406.895</v>
      </c>
      <c r="G145" s="4">
        <f t="shared" si="30"/>
        <v>0</v>
      </c>
      <c r="H145" s="4">
        <f t="shared" si="31"/>
        <v>0</v>
      </c>
      <c r="I145" s="4">
        <f t="shared" si="31"/>
        <v>0</v>
      </c>
      <c r="J145" s="4">
        <f t="shared" si="31"/>
        <v>0</v>
      </c>
      <c r="K145" s="4">
        <f t="shared" si="31"/>
        <v>0</v>
      </c>
      <c r="L145" s="4">
        <f t="shared" si="31"/>
        <v>0</v>
      </c>
      <c r="M145" s="39"/>
      <c r="N145" s="1"/>
      <c r="O145" s="5"/>
      <c r="P145" s="5"/>
      <c r="Q145" s="5"/>
      <c r="R145" s="5"/>
      <c r="S145" s="5"/>
      <c r="T145" s="5"/>
    </row>
    <row r="146" spans="1:20" ht="15" customHeight="1">
      <c r="A146" s="56"/>
      <c r="B146" s="56"/>
      <c r="C146" s="53"/>
      <c r="D146" s="3" t="s">
        <v>7</v>
      </c>
      <c r="E146" s="4">
        <f t="shared" si="27"/>
        <v>0</v>
      </c>
      <c r="F146" s="4">
        <f t="shared" si="30"/>
        <v>0</v>
      </c>
      <c r="G146" s="4">
        <f t="shared" si="30"/>
        <v>0</v>
      </c>
      <c r="H146" s="4">
        <f t="shared" si="31"/>
        <v>0</v>
      </c>
      <c r="I146" s="4">
        <f t="shared" si="31"/>
        <v>0</v>
      </c>
      <c r="J146" s="4">
        <f t="shared" si="31"/>
        <v>0</v>
      </c>
      <c r="K146" s="4">
        <f t="shared" si="31"/>
        <v>0</v>
      </c>
      <c r="L146" s="4">
        <f t="shared" si="31"/>
        <v>0</v>
      </c>
      <c r="M146" s="39"/>
      <c r="N146" s="1"/>
      <c r="O146" s="5"/>
      <c r="P146" s="5"/>
      <c r="Q146" s="5"/>
      <c r="R146" s="5"/>
      <c r="S146" s="5"/>
      <c r="T146" s="5"/>
    </row>
    <row r="147" spans="1:20" ht="15" customHeight="1">
      <c r="A147" s="56"/>
      <c r="B147" s="56"/>
      <c r="C147" s="53"/>
      <c r="D147" s="3" t="s">
        <v>8</v>
      </c>
      <c r="E147" s="4">
        <f t="shared" si="27"/>
        <v>0</v>
      </c>
      <c r="F147" s="4">
        <f t="shared" si="30"/>
        <v>0</v>
      </c>
      <c r="G147" s="4">
        <f t="shared" si="30"/>
        <v>0</v>
      </c>
      <c r="H147" s="4">
        <f t="shared" si="31"/>
        <v>0</v>
      </c>
      <c r="I147" s="4">
        <f t="shared" si="31"/>
        <v>0</v>
      </c>
      <c r="J147" s="4">
        <f t="shared" si="31"/>
        <v>0</v>
      </c>
      <c r="K147" s="4">
        <f t="shared" si="31"/>
        <v>0</v>
      </c>
      <c r="L147" s="4">
        <f t="shared" si="31"/>
        <v>0</v>
      </c>
      <c r="M147" s="39"/>
      <c r="N147" s="1"/>
      <c r="O147" s="5"/>
      <c r="P147" s="5"/>
      <c r="Q147" s="5"/>
      <c r="R147" s="5"/>
      <c r="S147" s="5"/>
      <c r="T147" s="5"/>
    </row>
    <row r="148" spans="1:20" ht="15" customHeight="1">
      <c r="A148" s="59" t="s">
        <v>37</v>
      </c>
      <c r="B148" s="60"/>
      <c r="C148" s="60"/>
      <c r="D148" s="60"/>
      <c r="E148" s="60"/>
      <c r="F148" s="60"/>
      <c r="G148" s="60"/>
      <c r="H148" s="60"/>
      <c r="I148" s="60"/>
      <c r="J148" s="60"/>
      <c r="K148" s="60"/>
      <c r="L148" s="61"/>
      <c r="M148" s="45"/>
      <c r="N148" s="2"/>
      <c r="O148" s="5"/>
      <c r="P148" s="5"/>
      <c r="Q148" s="5"/>
      <c r="R148" s="5"/>
      <c r="S148" s="5"/>
      <c r="T148" s="5"/>
    </row>
    <row r="149" spans="1:20" ht="17.25" customHeight="1">
      <c r="A149" s="62" t="s">
        <v>36</v>
      </c>
      <c r="B149" s="62"/>
      <c r="C149" s="62"/>
      <c r="D149" s="62"/>
      <c r="E149" s="62"/>
      <c r="F149" s="62"/>
      <c r="G149" s="62"/>
      <c r="H149" s="62"/>
      <c r="I149" s="62"/>
      <c r="J149" s="62"/>
      <c r="K149" s="62"/>
      <c r="L149" s="62"/>
      <c r="M149" s="46"/>
      <c r="N149" s="5"/>
      <c r="O149" s="5"/>
      <c r="P149" s="5"/>
      <c r="Q149" s="5"/>
      <c r="R149" s="5"/>
      <c r="S149" s="5"/>
      <c r="T149" s="5"/>
    </row>
    <row r="150" spans="1:20" ht="19.5" customHeight="1">
      <c r="A150" s="51" t="s">
        <v>58</v>
      </c>
      <c r="B150" s="52" t="s">
        <v>60</v>
      </c>
      <c r="C150" s="50" t="s">
        <v>104</v>
      </c>
      <c r="D150" s="3" t="s">
        <v>3</v>
      </c>
      <c r="E150" s="4">
        <f aca="true" t="shared" si="32" ref="E150:L150">SUM(E151:E155)</f>
        <v>316645.7</v>
      </c>
      <c r="F150" s="4">
        <f t="shared" si="32"/>
        <v>245814.5</v>
      </c>
      <c r="G150" s="4">
        <f t="shared" si="32"/>
        <v>70831.2</v>
      </c>
      <c r="H150" s="4">
        <f t="shared" si="32"/>
        <v>36722</v>
      </c>
      <c r="I150" s="4">
        <f t="shared" si="32"/>
        <v>51002.8</v>
      </c>
      <c r="J150" s="4">
        <f t="shared" si="32"/>
        <v>0</v>
      </c>
      <c r="K150" s="4">
        <f t="shared" si="32"/>
        <v>0</v>
      </c>
      <c r="L150" s="4">
        <f t="shared" si="32"/>
        <v>0</v>
      </c>
      <c r="M150" s="39"/>
      <c r="N150" s="5"/>
      <c r="O150" s="5"/>
      <c r="P150" s="5"/>
      <c r="Q150" s="5"/>
      <c r="R150" s="5"/>
      <c r="S150" s="5"/>
      <c r="T150" s="5"/>
    </row>
    <row r="151" spans="1:20" ht="14.25" customHeight="1">
      <c r="A151" s="51"/>
      <c r="B151" s="52"/>
      <c r="C151" s="50"/>
      <c r="D151" s="7" t="s">
        <v>4</v>
      </c>
      <c r="E151" s="8">
        <f>F151+G151+L151</f>
        <v>0</v>
      </c>
      <c r="F151" s="8">
        <v>0</v>
      </c>
      <c r="G151" s="8">
        <v>0</v>
      </c>
      <c r="H151" s="8">
        <v>0</v>
      </c>
      <c r="I151" s="8">
        <v>0</v>
      </c>
      <c r="J151" s="20">
        <v>0</v>
      </c>
      <c r="K151" s="20">
        <v>0</v>
      </c>
      <c r="L151" s="20">
        <v>0</v>
      </c>
      <c r="M151" s="42"/>
      <c r="N151" s="5"/>
      <c r="O151" s="5"/>
      <c r="P151" s="5"/>
      <c r="Q151" s="5"/>
      <c r="R151" s="5"/>
      <c r="S151" s="5"/>
      <c r="T151" s="5"/>
    </row>
    <row r="152" spans="1:20" ht="17.25" customHeight="1">
      <c r="A152" s="51"/>
      <c r="B152" s="52"/>
      <c r="C152" s="50"/>
      <c r="D152" s="7" t="s">
        <v>5</v>
      </c>
      <c r="E152" s="8">
        <f>F152+G152+L152</f>
        <v>287491</v>
      </c>
      <c r="F152" s="18">
        <f>243776.3-20000</f>
        <v>223776.3</v>
      </c>
      <c r="G152" s="18">
        <v>63714.7</v>
      </c>
      <c r="H152" s="18">
        <v>34722</v>
      </c>
      <c r="I152" s="18">
        <v>34722</v>
      </c>
      <c r="J152" s="20">
        <v>0</v>
      </c>
      <c r="K152" s="20">
        <v>0</v>
      </c>
      <c r="L152" s="20">
        <v>0</v>
      </c>
      <c r="M152" s="42"/>
      <c r="N152" s="5"/>
      <c r="O152" s="5"/>
      <c r="P152" s="5"/>
      <c r="Q152" s="5"/>
      <c r="R152" s="5"/>
      <c r="S152" s="5"/>
      <c r="T152" s="5"/>
    </row>
    <row r="153" spans="1:20" ht="17.25" customHeight="1">
      <c r="A153" s="51"/>
      <c r="B153" s="52"/>
      <c r="C153" s="50"/>
      <c r="D153" s="7" t="s">
        <v>6</v>
      </c>
      <c r="E153" s="8">
        <f>F153+G153+L153</f>
        <v>29154.7</v>
      </c>
      <c r="F153" s="18">
        <v>22038.2</v>
      </c>
      <c r="G153" s="18">
        <v>7116.5</v>
      </c>
      <c r="H153" s="18">
        <v>2000</v>
      </c>
      <c r="I153" s="18">
        <v>16280.8</v>
      </c>
      <c r="J153" s="20">
        <v>0</v>
      </c>
      <c r="K153" s="20">
        <v>0</v>
      </c>
      <c r="L153" s="20">
        <v>0</v>
      </c>
      <c r="M153" s="42"/>
      <c r="N153" s="5"/>
      <c r="O153" s="5"/>
      <c r="P153" s="5"/>
      <c r="Q153" s="5"/>
      <c r="R153" s="5"/>
      <c r="S153" s="5"/>
      <c r="T153" s="5"/>
    </row>
    <row r="154" spans="1:20" ht="17.25" customHeight="1">
      <c r="A154" s="51"/>
      <c r="B154" s="52"/>
      <c r="C154" s="50"/>
      <c r="D154" s="7" t="s">
        <v>7</v>
      </c>
      <c r="E154" s="8">
        <f>F154+G154+L154</f>
        <v>0</v>
      </c>
      <c r="F154" s="8">
        <v>0</v>
      </c>
      <c r="G154" s="8">
        <v>0</v>
      </c>
      <c r="H154" s="8">
        <v>0</v>
      </c>
      <c r="I154" s="8">
        <v>0</v>
      </c>
      <c r="J154" s="20">
        <v>0</v>
      </c>
      <c r="K154" s="20">
        <v>0</v>
      </c>
      <c r="L154" s="20">
        <v>0</v>
      </c>
      <c r="M154" s="42"/>
      <c r="N154" s="5"/>
      <c r="O154" s="5"/>
      <c r="P154" s="5"/>
      <c r="Q154" s="5"/>
      <c r="R154" s="5"/>
      <c r="S154" s="5"/>
      <c r="T154" s="5"/>
    </row>
    <row r="155" spans="1:20" ht="33" customHeight="1">
      <c r="A155" s="51"/>
      <c r="B155" s="52"/>
      <c r="C155" s="50"/>
      <c r="D155" s="7" t="s">
        <v>8</v>
      </c>
      <c r="E155" s="8">
        <f>F155+G155+L155</f>
        <v>0</v>
      </c>
      <c r="F155" s="8">
        <v>0</v>
      </c>
      <c r="G155" s="8">
        <v>0</v>
      </c>
      <c r="H155" s="8">
        <v>0</v>
      </c>
      <c r="I155" s="8">
        <v>0</v>
      </c>
      <c r="J155" s="20">
        <v>0</v>
      </c>
      <c r="K155" s="20">
        <v>0</v>
      </c>
      <c r="L155" s="20">
        <v>0</v>
      </c>
      <c r="M155" s="42"/>
      <c r="N155" s="5"/>
      <c r="O155" s="5"/>
      <c r="P155" s="5"/>
      <c r="Q155" s="5"/>
      <c r="R155" s="5"/>
      <c r="S155" s="5"/>
      <c r="T155" s="5"/>
    </row>
    <row r="156" spans="1:20" ht="23.25" customHeight="1">
      <c r="A156" s="51" t="s">
        <v>58</v>
      </c>
      <c r="B156" s="52" t="s">
        <v>60</v>
      </c>
      <c r="C156" s="53" t="s">
        <v>32</v>
      </c>
      <c r="D156" s="3" t="s">
        <v>3</v>
      </c>
      <c r="E156" s="4">
        <f aca="true" t="shared" si="33" ref="E156:L156">SUM(E157:E161)</f>
        <v>29000</v>
      </c>
      <c r="F156" s="4">
        <f t="shared" si="33"/>
        <v>29000</v>
      </c>
      <c r="G156" s="4">
        <f t="shared" si="33"/>
        <v>0</v>
      </c>
      <c r="H156" s="4">
        <f t="shared" si="33"/>
        <v>0</v>
      </c>
      <c r="I156" s="4">
        <f t="shared" si="33"/>
        <v>0</v>
      </c>
      <c r="J156" s="4">
        <f t="shared" si="33"/>
        <v>0</v>
      </c>
      <c r="K156" s="4">
        <f t="shared" si="33"/>
        <v>0</v>
      </c>
      <c r="L156" s="4">
        <f t="shared" si="33"/>
        <v>0</v>
      </c>
      <c r="M156" s="42"/>
      <c r="N156" s="29"/>
      <c r="O156" s="5"/>
      <c r="P156" s="5"/>
      <c r="Q156" s="5"/>
      <c r="R156" s="5"/>
      <c r="S156" s="5"/>
      <c r="T156" s="5"/>
    </row>
    <row r="157" spans="1:20" ht="20.25" customHeight="1">
      <c r="A157" s="51"/>
      <c r="B157" s="52"/>
      <c r="C157" s="53"/>
      <c r="D157" s="7" t="s">
        <v>4</v>
      </c>
      <c r="E157" s="8">
        <f>F157+G157+L157</f>
        <v>0</v>
      </c>
      <c r="F157" s="8">
        <v>0</v>
      </c>
      <c r="G157" s="8">
        <v>0</v>
      </c>
      <c r="H157" s="8">
        <v>0</v>
      </c>
      <c r="I157" s="20">
        <v>0</v>
      </c>
      <c r="J157" s="20">
        <v>0</v>
      </c>
      <c r="K157" s="20">
        <v>0</v>
      </c>
      <c r="L157" s="20">
        <v>0</v>
      </c>
      <c r="M157" s="42"/>
      <c r="N157" s="5"/>
      <c r="O157" s="5"/>
      <c r="P157" s="5"/>
      <c r="Q157" s="5"/>
      <c r="R157" s="5"/>
      <c r="S157" s="5"/>
      <c r="T157" s="5"/>
    </row>
    <row r="158" spans="1:20" ht="17.25" customHeight="1">
      <c r="A158" s="51"/>
      <c r="B158" s="52"/>
      <c r="C158" s="53"/>
      <c r="D158" s="7" t="s">
        <v>5</v>
      </c>
      <c r="E158" s="8">
        <f>F158+G158+L158</f>
        <v>20000</v>
      </c>
      <c r="F158" s="18">
        <f>20000</f>
        <v>20000</v>
      </c>
      <c r="G158" s="18">
        <v>0</v>
      </c>
      <c r="H158" s="18">
        <v>0</v>
      </c>
      <c r="I158" s="20">
        <v>0</v>
      </c>
      <c r="J158" s="20">
        <v>0</v>
      </c>
      <c r="K158" s="20">
        <v>0</v>
      </c>
      <c r="L158" s="20">
        <v>0</v>
      </c>
      <c r="M158" s="42"/>
      <c r="N158" s="5"/>
      <c r="O158" s="5"/>
      <c r="P158" s="5"/>
      <c r="Q158" s="5"/>
      <c r="R158" s="5"/>
      <c r="S158" s="5"/>
      <c r="T158" s="5"/>
    </row>
    <row r="159" spans="1:20" ht="17.25" customHeight="1">
      <c r="A159" s="51"/>
      <c r="B159" s="52"/>
      <c r="C159" s="53"/>
      <c r="D159" s="7" t="s">
        <v>6</v>
      </c>
      <c r="E159" s="8">
        <f>F159+G159+L159</f>
        <v>9000</v>
      </c>
      <c r="F159" s="18">
        <v>9000</v>
      </c>
      <c r="G159" s="18">
        <v>0</v>
      </c>
      <c r="H159" s="18">
        <v>0</v>
      </c>
      <c r="I159" s="20">
        <v>0</v>
      </c>
      <c r="J159" s="20">
        <v>0</v>
      </c>
      <c r="K159" s="20">
        <v>0</v>
      </c>
      <c r="L159" s="20">
        <v>0</v>
      </c>
      <c r="M159" s="42"/>
      <c r="N159" s="5"/>
      <c r="O159" s="5"/>
      <c r="P159" s="5"/>
      <c r="Q159" s="5"/>
      <c r="R159" s="5"/>
      <c r="S159" s="5"/>
      <c r="T159" s="5"/>
    </row>
    <row r="160" spans="1:20" ht="14.25" customHeight="1">
      <c r="A160" s="51"/>
      <c r="B160" s="52"/>
      <c r="C160" s="53"/>
      <c r="D160" s="7" t="s">
        <v>7</v>
      </c>
      <c r="E160" s="8">
        <f>F160+G160+L160</f>
        <v>0</v>
      </c>
      <c r="F160" s="8">
        <v>0</v>
      </c>
      <c r="G160" s="8">
        <v>0</v>
      </c>
      <c r="H160" s="8">
        <v>0</v>
      </c>
      <c r="I160" s="20">
        <v>0</v>
      </c>
      <c r="J160" s="20">
        <v>0</v>
      </c>
      <c r="K160" s="20">
        <v>0</v>
      </c>
      <c r="L160" s="20">
        <v>0</v>
      </c>
      <c r="M160" s="42"/>
      <c r="N160" s="5"/>
      <c r="O160" s="5"/>
      <c r="P160" s="5"/>
      <c r="Q160" s="5"/>
      <c r="R160" s="5"/>
      <c r="S160" s="5"/>
      <c r="T160" s="5"/>
    </row>
    <row r="161" spans="1:20" ht="19.5" customHeight="1">
      <c r="A161" s="51"/>
      <c r="B161" s="52"/>
      <c r="C161" s="53"/>
      <c r="D161" s="7" t="s">
        <v>8</v>
      </c>
      <c r="E161" s="8">
        <f>F161+G161+L161</f>
        <v>0</v>
      </c>
      <c r="F161" s="8">
        <v>0</v>
      </c>
      <c r="G161" s="8">
        <v>0</v>
      </c>
      <c r="H161" s="8">
        <v>0</v>
      </c>
      <c r="I161" s="20">
        <v>0</v>
      </c>
      <c r="J161" s="20">
        <v>0</v>
      </c>
      <c r="K161" s="20">
        <v>0</v>
      </c>
      <c r="L161" s="20">
        <v>0</v>
      </c>
      <c r="M161" s="42"/>
      <c r="N161" s="5"/>
      <c r="O161" s="5"/>
      <c r="P161" s="5"/>
      <c r="Q161" s="5"/>
      <c r="R161" s="5"/>
      <c r="S161" s="5"/>
      <c r="T161" s="5"/>
    </row>
    <row r="162" spans="1:20" ht="20.25" customHeight="1">
      <c r="A162" s="54" t="s">
        <v>61</v>
      </c>
      <c r="B162" s="55" t="s">
        <v>46</v>
      </c>
      <c r="C162" s="50" t="s">
        <v>59</v>
      </c>
      <c r="D162" s="3" t="s">
        <v>3</v>
      </c>
      <c r="E162" s="4">
        <f aca="true" t="shared" si="34" ref="E162:L162">SUM(E163:E167)</f>
        <v>0</v>
      </c>
      <c r="F162" s="4">
        <f t="shared" si="34"/>
        <v>0</v>
      </c>
      <c r="G162" s="4">
        <f t="shared" si="34"/>
        <v>0</v>
      </c>
      <c r="H162" s="4">
        <f t="shared" si="34"/>
        <v>0</v>
      </c>
      <c r="I162" s="4">
        <f t="shared" si="34"/>
        <v>0</v>
      </c>
      <c r="J162" s="4">
        <f t="shared" si="34"/>
        <v>0</v>
      </c>
      <c r="K162" s="4">
        <f t="shared" si="34"/>
        <v>0</v>
      </c>
      <c r="L162" s="4">
        <f t="shared" si="34"/>
        <v>0</v>
      </c>
      <c r="M162" s="39"/>
      <c r="N162" s="5"/>
      <c r="O162" s="5"/>
      <c r="P162" s="5"/>
      <c r="Q162" s="5"/>
      <c r="R162" s="5"/>
      <c r="S162" s="5"/>
      <c r="T162" s="5"/>
    </row>
    <row r="163" spans="1:20" ht="15">
      <c r="A163" s="53"/>
      <c r="B163" s="55"/>
      <c r="C163" s="50"/>
      <c r="D163" s="7" t="s">
        <v>4</v>
      </c>
      <c r="E163" s="8">
        <f>F163+G163+L163</f>
        <v>0</v>
      </c>
      <c r="F163" s="8">
        <v>0</v>
      </c>
      <c r="G163" s="8">
        <v>0</v>
      </c>
      <c r="H163" s="8">
        <v>0</v>
      </c>
      <c r="I163" s="20">
        <v>0</v>
      </c>
      <c r="J163" s="20">
        <v>0</v>
      </c>
      <c r="K163" s="20">
        <v>0</v>
      </c>
      <c r="L163" s="20">
        <v>0</v>
      </c>
      <c r="M163" s="42"/>
      <c r="N163" s="5"/>
      <c r="O163" s="5"/>
      <c r="P163" s="5"/>
      <c r="Q163" s="5"/>
      <c r="R163" s="5"/>
      <c r="S163" s="5"/>
      <c r="T163" s="5"/>
    </row>
    <row r="164" spans="1:20" ht="15">
      <c r="A164" s="53"/>
      <c r="B164" s="55"/>
      <c r="C164" s="50"/>
      <c r="D164" s="7" t="s">
        <v>5</v>
      </c>
      <c r="E164" s="8">
        <v>0</v>
      </c>
      <c r="F164" s="8">
        <v>0</v>
      </c>
      <c r="G164" s="8">
        <v>0</v>
      </c>
      <c r="H164" s="8">
        <v>0</v>
      </c>
      <c r="I164" s="20">
        <v>0</v>
      </c>
      <c r="J164" s="20">
        <v>0</v>
      </c>
      <c r="K164" s="20">
        <v>0</v>
      </c>
      <c r="L164" s="20">
        <v>0</v>
      </c>
      <c r="M164" s="42"/>
      <c r="N164" s="5"/>
      <c r="O164" s="5"/>
      <c r="P164" s="5"/>
      <c r="Q164" s="5"/>
      <c r="R164" s="5"/>
      <c r="S164" s="5"/>
      <c r="T164" s="5"/>
    </row>
    <row r="165" spans="1:20" ht="15">
      <c r="A165" s="53"/>
      <c r="B165" s="55"/>
      <c r="C165" s="50"/>
      <c r="D165" s="7" t="s">
        <v>6</v>
      </c>
      <c r="E165" s="8">
        <v>0</v>
      </c>
      <c r="F165" s="8">
        <v>0</v>
      </c>
      <c r="G165" s="8">
        <v>0</v>
      </c>
      <c r="H165" s="8">
        <v>0</v>
      </c>
      <c r="I165" s="20">
        <v>0</v>
      </c>
      <c r="J165" s="20">
        <v>0</v>
      </c>
      <c r="K165" s="20">
        <v>0</v>
      </c>
      <c r="L165" s="20">
        <v>0</v>
      </c>
      <c r="M165" s="42"/>
      <c r="N165" s="5"/>
      <c r="O165" s="5"/>
      <c r="P165" s="5"/>
      <c r="Q165" s="5"/>
      <c r="R165" s="5"/>
      <c r="S165" s="5"/>
      <c r="T165" s="5"/>
    </row>
    <row r="166" spans="1:20" ht="15">
      <c r="A166" s="53"/>
      <c r="B166" s="55"/>
      <c r="C166" s="50"/>
      <c r="D166" s="7" t="s">
        <v>7</v>
      </c>
      <c r="E166" s="8">
        <f>F166+G166+L166</f>
        <v>0</v>
      </c>
      <c r="F166" s="8">
        <v>0</v>
      </c>
      <c r="G166" s="8">
        <v>0</v>
      </c>
      <c r="H166" s="8">
        <v>0</v>
      </c>
      <c r="I166" s="20">
        <v>0</v>
      </c>
      <c r="J166" s="20">
        <v>0</v>
      </c>
      <c r="K166" s="20">
        <v>0</v>
      </c>
      <c r="L166" s="20">
        <v>0</v>
      </c>
      <c r="M166" s="42"/>
      <c r="N166" s="5"/>
      <c r="O166" s="5"/>
      <c r="P166" s="5"/>
      <c r="Q166" s="5"/>
      <c r="R166" s="5"/>
      <c r="S166" s="5"/>
      <c r="T166" s="5"/>
    </row>
    <row r="167" spans="1:20" ht="15">
      <c r="A167" s="53"/>
      <c r="B167" s="55"/>
      <c r="C167" s="50"/>
      <c r="D167" s="7" t="s">
        <v>8</v>
      </c>
      <c r="E167" s="8">
        <f>F167+G167+L167</f>
        <v>0</v>
      </c>
      <c r="F167" s="8">
        <v>0</v>
      </c>
      <c r="G167" s="8">
        <v>0</v>
      </c>
      <c r="H167" s="8">
        <v>0</v>
      </c>
      <c r="I167" s="20">
        <v>0</v>
      </c>
      <c r="J167" s="20">
        <v>0</v>
      </c>
      <c r="K167" s="20">
        <v>0</v>
      </c>
      <c r="L167" s="20">
        <v>0</v>
      </c>
      <c r="M167" s="42"/>
      <c r="N167" s="5"/>
      <c r="O167" s="5"/>
      <c r="P167" s="5"/>
      <c r="Q167" s="5"/>
      <c r="R167" s="5"/>
      <c r="S167" s="5"/>
      <c r="T167" s="5"/>
    </row>
    <row r="168" spans="1:20" ht="18" customHeight="1">
      <c r="A168" s="54" t="s">
        <v>63</v>
      </c>
      <c r="B168" s="55" t="s">
        <v>67</v>
      </c>
      <c r="C168" s="50" t="s">
        <v>17</v>
      </c>
      <c r="D168" s="3" t="s">
        <v>3</v>
      </c>
      <c r="E168" s="4">
        <f aca="true" t="shared" si="35" ref="E168:L168">SUM(E169:E173)</f>
        <v>9416.9</v>
      </c>
      <c r="F168" s="4">
        <f t="shared" si="35"/>
        <v>9416.9</v>
      </c>
      <c r="G168" s="4">
        <f t="shared" si="35"/>
        <v>0</v>
      </c>
      <c r="H168" s="4">
        <f t="shared" si="35"/>
        <v>0</v>
      </c>
      <c r="I168" s="4">
        <f t="shared" si="35"/>
        <v>0</v>
      </c>
      <c r="J168" s="4">
        <f t="shared" si="35"/>
        <v>0</v>
      </c>
      <c r="K168" s="4">
        <f t="shared" si="35"/>
        <v>0</v>
      </c>
      <c r="L168" s="4">
        <f t="shared" si="35"/>
        <v>0</v>
      </c>
      <c r="M168" s="39"/>
      <c r="N168" s="5"/>
      <c r="O168" s="5"/>
      <c r="P168" s="5"/>
      <c r="Q168" s="5"/>
      <c r="R168" s="5"/>
      <c r="S168" s="5"/>
      <c r="T168" s="5"/>
    </row>
    <row r="169" spans="1:20" ht="15">
      <c r="A169" s="53"/>
      <c r="B169" s="55"/>
      <c r="C169" s="50"/>
      <c r="D169" s="7" t="s">
        <v>4</v>
      </c>
      <c r="E169" s="8">
        <f>F169+G169+L169</f>
        <v>0</v>
      </c>
      <c r="F169" s="8">
        <v>0</v>
      </c>
      <c r="G169" s="8">
        <v>0</v>
      </c>
      <c r="H169" s="8">
        <v>0</v>
      </c>
      <c r="I169" s="20">
        <v>0</v>
      </c>
      <c r="J169" s="20">
        <v>0</v>
      </c>
      <c r="K169" s="20">
        <v>0</v>
      </c>
      <c r="L169" s="20">
        <v>0</v>
      </c>
      <c r="M169" s="42"/>
      <c r="N169" s="5"/>
      <c r="O169" s="5"/>
      <c r="P169" s="5"/>
      <c r="Q169" s="5"/>
      <c r="R169" s="5"/>
      <c r="S169" s="5"/>
      <c r="T169" s="5"/>
    </row>
    <row r="170" spans="1:20" ht="15">
      <c r="A170" s="53"/>
      <c r="B170" s="55"/>
      <c r="C170" s="50"/>
      <c r="D170" s="7" t="s">
        <v>5</v>
      </c>
      <c r="E170" s="8">
        <f>F170+G170+L170</f>
        <v>8660</v>
      </c>
      <c r="F170" s="18">
        <v>8660</v>
      </c>
      <c r="G170" s="8">
        <v>0</v>
      </c>
      <c r="H170" s="8">
        <v>0</v>
      </c>
      <c r="I170" s="20">
        <v>0</v>
      </c>
      <c r="J170" s="20">
        <v>0</v>
      </c>
      <c r="K170" s="20">
        <v>0</v>
      </c>
      <c r="L170" s="20">
        <v>0</v>
      </c>
      <c r="M170" s="42"/>
      <c r="N170" s="5"/>
      <c r="O170" s="5"/>
      <c r="P170" s="5"/>
      <c r="Q170" s="5"/>
      <c r="R170" s="5"/>
      <c r="S170" s="5"/>
      <c r="T170" s="5"/>
    </row>
    <row r="171" spans="1:20" ht="15">
      <c r="A171" s="53"/>
      <c r="B171" s="55"/>
      <c r="C171" s="50"/>
      <c r="D171" s="7" t="s">
        <v>6</v>
      </c>
      <c r="E171" s="8">
        <f>F171+G171+L171</f>
        <v>756.9</v>
      </c>
      <c r="F171" s="18">
        <v>756.9</v>
      </c>
      <c r="G171" s="8">
        <v>0</v>
      </c>
      <c r="H171" s="8">
        <v>0</v>
      </c>
      <c r="I171" s="20">
        <v>0</v>
      </c>
      <c r="J171" s="20">
        <v>0</v>
      </c>
      <c r="K171" s="20">
        <v>0</v>
      </c>
      <c r="L171" s="20">
        <v>0</v>
      </c>
      <c r="M171" s="42"/>
      <c r="N171" s="5"/>
      <c r="O171" s="5"/>
      <c r="P171" s="5"/>
      <c r="Q171" s="5"/>
      <c r="R171" s="5"/>
      <c r="S171" s="5"/>
      <c r="T171" s="5"/>
    </row>
    <row r="172" spans="1:20" ht="15">
      <c r="A172" s="53"/>
      <c r="B172" s="55"/>
      <c r="C172" s="50"/>
      <c r="D172" s="7" t="s">
        <v>7</v>
      </c>
      <c r="E172" s="8">
        <f>F172+G172+L172</f>
        <v>0</v>
      </c>
      <c r="F172" s="8">
        <v>0</v>
      </c>
      <c r="G172" s="8">
        <v>0</v>
      </c>
      <c r="H172" s="8">
        <v>0</v>
      </c>
      <c r="I172" s="20">
        <v>0</v>
      </c>
      <c r="J172" s="20">
        <v>0</v>
      </c>
      <c r="K172" s="20">
        <v>0</v>
      </c>
      <c r="L172" s="20">
        <v>0</v>
      </c>
      <c r="M172" s="42"/>
      <c r="N172" s="5"/>
      <c r="O172" s="5"/>
      <c r="P172" s="5"/>
      <c r="Q172" s="5"/>
      <c r="R172" s="5"/>
      <c r="S172" s="5"/>
      <c r="T172" s="5"/>
    </row>
    <row r="173" spans="1:20" ht="15">
      <c r="A173" s="53"/>
      <c r="B173" s="55"/>
      <c r="C173" s="50"/>
      <c r="D173" s="7" t="s">
        <v>8</v>
      </c>
      <c r="E173" s="8">
        <f>F173+G173+L173</f>
        <v>0</v>
      </c>
      <c r="F173" s="8">
        <v>0</v>
      </c>
      <c r="G173" s="8">
        <v>0</v>
      </c>
      <c r="H173" s="8">
        <v>0</v>
      </c>
      <c r="I173" s="20">
        <v>0</v>
      </c>
      <c r="J173" s="20">
        <v>0</v>
      </c>
      <c r="K173" s="20">
        <v>0</v>
      </c>
      <c r="L173" s="20">
        <v>0</v>
      </c>
      <c r="M173" s="42"/>
      <c r="N173" s="5"/>
      <c r="O173" s="5"/>
      <c r="P173" s="5"/>
      <c r="Q173" s="5"/>
      <c r="R173" s="5"/>
      <c r="S173" s="5"/>
      <c r="T173" s="5"/>
    </row>
    <row r="174" spans="1:20" ht="25.5" customHeight="1">
      <c r="A174" s="54" t="s">
        <v>68</v>
      </c>
      <c r="B174" s="55" t="s">
        <v>69</v>
      </c>
      <c r="C174" s="50" t="s">
        <v>17</v>
      </c>
      <c r="D174" s="3" t="s">
        <v>3</v>
      </c>
      <c r="E174" s="4">
        <f aca="true" t="shared" si="36" ref="E174:L174">SUM(E175:E179)</f>
        <v>2200.852</v>
      </c>
      <c r="F174" s="4">
        <f t="shared" si="36"/>
        <v>2200.852</v>
      </c>
      <c r="G174" s="4">
        <f t="shared" si="36"/>
        <v>0</v>
      </c>
      <c r="H174" s="4">
        <f t="shared" si="36"/>
        <v>0</v>
      </c>
      <c r="I174" s="4">
        <f t="shared" si="36"/>
        <v>0</v>
      </c>
      <c r="J174" s="4">
        <f t="shared" si="36"/>
        <v>0</v>
      </c>
      <c r="K174" s="4">
        <f t="shared" si="36"/>
        <v>0</v>
      </c>
      <c r="L174" s="4">
        <f t="shared" si="36"/>
        <v>0</v>
      </c>
      <c r="M174" s="39"/>
      <c r="N174" s="5"/>
      <c r="O174" s="5"/>
      <c r="P174" s="5"/>
      <c r="Q174" s="5"/>
      <c r="R174" s="5"/>
      <c r="S174" s="5"/>
      <c r="T174" s="5"/>
    </row>
    <row r="175" spans="1:20" ht="15">
      <c r="A175" s="53"/>
      <c r="B175" s="55"/>
      <c r="C175" s="50"/>
      <c r="D175" s="7" t="s">
        <v>4</v>
      </c>
      <c r="E175" s="8">
        <f>F175+G175+L175</f>
        <v>0</v>
      </c>
      <c r="F175" s="8">
        <v>0</v>
      </c>
      <c r="G175" s="8">
        <v>0</v>
      </c>
      <c r="H175" s="8">
        <v>0</v>
      </c>
      <c r="I175" s="20">
        <v>0</v>
      </c>
      <c r="J175" s="20">
        <v>0</v>
      </c>
      <c r="K175" s="20">
        <v>0</v>
      </c>
      <c r="L175" s="20">
        <v>0</v>
      </c>
      <c r="M175" s="42"/>
      <c r="N175" s="5"/>
      <c r="O175" s="5"/>
      <c r="P175" s="5"/>
      <c r="Q175" s="5"/>
      <c r="R175" s="5"/>
      <c r="S175" s="5"/>
      <c r="T175" s="5"/>
    </row>
    <row r="176" spans="1:20" ht="15">
      <c r="A176" s="53"/>
      <c r="B176" s="55"/>
      <c r="C176" s="50"/>
      <c r="D176" s="7" t="s">
        <v>5</v>
      </c>
      <c r="E176" s="8">
        <f>F176+G176+L176</f>
        <v>2150.852</v>
      </c>
      <c r="F176" s="18">
        <v>2150.852</v>
      </c>
      <c r="G176" s="8">
        <v>0</v>
      </c>
      <c r="H176" s="8">
        <v>0</v>
      </c>
      <c r="I176" s="20">
        <v>0</v>
      </c>
      <c r="J176" s="20">
        <v>0</v>
      </c>
      <c r="K176" s="20">
        <v>0</v>
      </c>
      <c r="L176" s="20">
        <v>0</v>
      </c>
      <c r="M176" s="42"/>
      <c r="N176" s="5"/>
      <c r="O176" s="5"/>
      <c r="P176" s="5"/>
      <c r="Q176" s="5"/>
      <c r="R176" s="5"/>
      <c r="S176" s="5"/>
      <c r="T176" s="5"/>
    </row>
    <row r="177" spans="1:20" ht="15">
      <c r="A177" s="53"/>
      <c r="B177" s="55"/>
      <c r="C177" s="50"/>
      <c r="D177" s="7" t="s">
        <v>6</v>
      </c>
      <c r="E177" s="8">
        <f>F177+G177+L177</f>
        <v>50</v>
      </c>
      <c r="F177" s="8">
        <v>50</v>
      </c>
      <c r="G177" s="8">
        <v>0</v>
      </c>
      <c r="H177" s="8">
        <v>0</v>
      </c>
      <c r="I177" s="20">
        <v>0</v>
      </c>
      <c r="J177" s="20">
        <v>0</v>
      </c>
      <c r="K177" s="20">
        <v>0</v>
      </c>
      <c r="L177" s="20">
        <v>0</v>
      </c>
      <c r="M177" s="42"/>
      <c r="N177" s="5"/>
      <c r="O177" s="5"/>
      <c r="P177" s="5"/>
      <c r="Q177" s="5"/>
      <c r="R177" s="5"/>
      <c r="S177" s="5"/>
      <c r="T177" s="5"/>
    </row>
    <row r="178" spans="1:20" ht="15">
      <c r="A178" s="53"/>
      <c r="B178" s="55"/>
      <c r="C178" s="50"/>
      <c r="D178" s="7" t="s">
        <v>7</v>
      </c>
      <c r="E178" s="8">
        <f>F178+G178+L178</f>
        <v>0</v>
      </c>
      <c r="F178" s="8">
        <v>0</v>
      </c>
      <c r="G178" s="8">
        <v>0</v>
      </c>
      <c r="H178" s="8">
        <v>0</v>
      </c>
      <c r="I178" s="20">
        <v>0</v>
      </c>
      <c r="J178" s="20">
        <v>0</v>
      </c>
      <c r="K178" s="20">
        <v>0</v>
      </c>
      <c r="L178" s="20">
        <v>0</v>
      </c>
      <c r="M178" s="42"/>
      <c r="N178" s="5"/>
      <c r="O178" s="5"/>
      <c r="P178" s="5"/>
      <c r="Q178" s="5"/>
      <c r="R178" s="5"/>
      <c r="S178" s="5"/>
      <c r="T178" s="5"/>
    </row>
    <row r="179" spans="1:20" ht="15">
      <c r="A179" s="53"/>
      <c r="B179" s="55"/>
      <c r="C179" s="50"/>
      <c r="D179" s="7" t="s">
        <v>8</v>
      </c>
      <c r="E179" s="8">
        <f>F179+G179+L179</f>
        <v>0</v>
      </c>
      <c r="F179" s="8">
        <v>0</v>
      </c>
      <c r="G179" s="8">
        <v>0</v>
      </c>
      <c r="H179" s="8">
        <v>0</v>
      </c>
      <c r="I179" s="20">
        <v>0</v>
      </c>
      <c r="J179" s="20">
        <v>0</v>
      </c>
      <c r="K179" s="20">
        <v>0</v>
      </c>
      <c r="L179" s="20">
        <v>0</v>
      </c>
      <c r="M179" s="42"/>
      <c r="N179" s="5"/>
      <c r="O179" s="5"/>
      <c r="P179" s="5"/>
      <c r="Q179" s="5"/>
      <c r="R179" s="5"/>
      <c r="S179" s="5"/>
      <c r="T179" s="5"/>
    </row>
    <row r="180" spans="1:20" ht="12" customHeight="1">
      <c r="A180" s="54" t="s">
        <v>70</v>
      </c>
      <c r="B180" s="55" t="s">
        <v>71</v>
      </c>
      <c r="C180" s="50" t="s">
        <v>17</v>
      </c>
      <c r="D180" s="3" t="s">
        <v>3</v>
      </c>
      <c r="E180" s="4">
        <f aca="true" t="shared" si="37" ref="E180:L180">SUM(E181:E185)</f>
        <v>5909.274</v>
      </c>
      <c r="F180" s="4">
        <f t="shared" si="37"/>
        <v>5909.274</v>
      </c>
      <c r="G180" s="4">
        <f t="shared" si="37"/>
        <v>0</v>
      </c>
      <c r="H180" s="4">
        <f t="shared" si="37"/>
        <v>0</v>
      </c>
      <c r="I180" s="4">
        <f t="shared" si="37"/>
        <v>0</v>
      </c>
      <c r="J180" s="4">
        <f t="shared" si="37"/>
        <v>0</v>
      </c>
      <c r="K180" s="4">
        <f t="shared" si="37"/>
        <v>0</v>
      </c>
      <c r="L180" s="4">
        <f t="shared" si="37"/>
        <v>0</v>
      </c>
      <c r="M180" s="39"/>
      <c r="N180" s="5"/>
      <c r="O180" s="5"/>
      <c r="P180" s="5"/>
      <c r="Q180" s="5"/>
      <c r="R180" s="5"/>
      <c r="S180" s="5"/>
      <c r="T180" s="5"/>
    </row>
    <row r="181" spans="1:20" ht="15">
      <c r="A181" s="53"/>
      <c r="B181" s="55"/>
      <c r="C181" s="50"/>
      <c r="D181" s="7" t="s">
        <v>4</v>
      </c>
      <c r="E181" s="8">
        <f>F181+G181+L181</f>
        <v>0</v>
      </c>
      <c r="F181" s="8">
        <v>0</v>
      </c>
      <c r="G181" s="8">
        <v>0</v>
      </c>
      <c r="H181" s="8">
        <v>0</v>
      </c>
      <c r="I181" s="20">
        <v>0</v>
      </c>
      <c r="J181" s="20">
        <v>0</v>
      </c>
      <c r="K181" s="20">
        <v>0</v>
      </c>
      <c r="L181" s="20">
        <v>0</v>
      </c>
      <c r="M181" s="42"/>
      <c r="N181" s="5"/>
      <c r="O181" s="5"/>
      <c r="P181" s="5"/>
      <c r="Q181" s="5"/>
      <c r="R181" s="5"/>
      <c r="S181" s="5"/>
      <c r="T181" s="5"/>
    </row>
    <row r="182" spans="1:20" ht="15">
      <c r="A182" s="53"/>
      <c r="B182" s="55"/>
      <c r="C182" s="50"/>
      <c r="D182" s="7" t="s">
        <v>5</v>
      </c>
      <c r="E182" s="8">
        <f>F182+G182+L182</f>
        <v>5347.974</v>
      </c>
      <c r="F182" s="18">
        <v>5347.974</v>
      </c>
      <c r="G182" s="8">
        <v>0</v>
      </c>
      <c r="H182" s="8">
        <v>0</v>
      </c>
      <c r="I182" s="20">
        <v>0</v>
      </c>
      <c r="J182" s="20">
        <v>0</v>
      </c>
      <c r="K182" s="20">
        <v>0</v>
      </c>
      <c r="L182" s="20">
        <v>0</v>
      </c>
      <c r="M182" s="42"/>
      <c r="N182" s="5"/>
      <c r="O182" s="5"/>
      <c r="P182" s="5"/>
      <c r="Q182" s="5"/>
      <c r="R182" s="5"/>
      <c r="S182" s="5"/>
      <c r="T182" s="5"/>
    </row>
    <row r="183" spans="1:20" ht="15">
      <c r="A183" s="53"/>
      <c r="B183" s="55"/>
      <c r="C183" s="50"/>
      <c r="D183" s="7" t="s">
        <v>6</v>
      </c>
      <c r="E183" s="8">
        <f>F183+G183+L183</f>
        <v>561.3</v>
      </c>
      <c r="F183" s="8">
        <v>561.3</v>
      </c>
      <c r="G183" s="8">
        <v>0</v>
      </c>
      <c r="H183" s="8">
        <v>0</v>
      </c>
      <c r="I183" s="20">
        <v>0</v>
      </c>
      <c r="J183" s="20">
        <v>0</v>
      </c>
      <c r="K183" s="20">
        <v>0</v>
      </c>
      <c r="L183" s="20">
        <v>0</v>
      </c>
      <c r="M183" s="42"/>
      <c r="N183" s="5"/>
      <c r="O183" s="5"/>
      <c r="P183" s="5"/>
      <c r="Q183" s="5"/>
      <c r="R183" s="5"/>
      <c r="S183" s="5"/>
      <c r="T183" s="5"/>
    </row>
    <row r="184" spans="1:20" ht="15">
      <c r="A184" s="53"/>
      <c r="B184" s="55"/>
      <c r="C184" s="50"/>
      <c r="D184" s="7" t="s">
        <v>7</v>
      </c>
      <c r="E184" s="8">
        <f>F184+G184+L184</f>
        <v>0</v>
      </c>
      <c r="F184" s="8">
        <v>0</v>
      </c>
      <c r="G184" s="8">
        <v>0</v>
      </c>
      <c r="H184" s="8">
        <v>0</v>
      </c>
      <c r="I184" s="20">
        <v>0</v>
      </c>
      <c r="J184" s="20">
        <v>0</v>
      </c>
      <c r="K184" s="20">
        <v>0</v>
      </c>
      <c r="L184" s="20">
        <v>0</v>
      </c>
      <c r="M184" s="42"/>
      <c r="N184" s="5"/>
      <c r="O184" s="5"/>
      <c r="P184" s="5"/>
      <c r="Q184" s="5"/>
      <c r="R184" s="5"/>
      <c r="S184" s="5"/>
      <c r="T184" s="5"/>
    </row>
    <row r="185" spans="1:20" ht="15">
      <c r="A185" s="53"/>
      <c r="B185" s="55"/>
      <c r="C185" s="50"/>
      <c r="D185" s="7" t="s">
        <v>8</v>
      </c>
      <c r="E185" s="8">
        <f>F185+G185+L185</f>
        <v>0</v>
      </c>
      <c r="F185" s="8">
        <v>0</v>
      </c>
      <c r="G185" s="8">
        <v>0</v>
      </c>
      <c r="H185" s="8">
        <v>0</v>
      </c>
      <c r="I185" s="20">
        <v>0</v>
      </c>
      <c r="J185" s="20">
        <v>0</v>
      </c>
      <c r="K185" s="20">
        <v>0</v>
      </c>
      <c r="L185" s="20">
        <v>0</v>
      </c>
      <c r="M185" s="42"/>
      <c r="N185" s="5"/>
      <c r="O185" s="5"/>
      <c r="P185" s="5"/>
      <c r="Q185" s="5"/>
      <c r="R185" s="5"/>
      <c r="S185" s="5"/>
      <c r="T185" s="5"/>
    </row>
    <row r="186" spans="1:20" ht="15">
      <c r="A186" s="54" t="s">
        <v>72</v>
      </c>
      <c r="B186" s="78" t="s">
        <v>106</v>
      </c>
      <c r="C186" s="50" t="s">
        <v>17</v>
      </c>
      <c r="D186" s="3" t="s">
        <v>3</v>
      </c>
      <c r="E186" s="19">
        <f aca="true" t="shared" si="38" ref="E186:L186">E187+E188+E189+E190+E191</f>
        <v>620.2</v>
      </c>
      <c r="F186" s="19">
        <f t="shared" si="38"/>
        <v>620.2</v>
      </c>
      <c r="G186" s="19">
        <f t="shared" si="38"/>
        <v>0</v>
      </c>
      <c r="H186" s="19">
        <f t="shared" si="38"/>
        <v>18427</v>
      </c>
      <c r="I186" s="19">
        <f t="shared" si="38"/>
        <v>19363.2</v>
      </c>
      <c r="J186" s="19">
        <f t="shared" si="38"/>
        <v>0</v>
      </c>
      <c r="K186" s="19">
        <f t="shared" si="38"/>
        <v>0</v>
      </c>
      <c r="L186" s="19">
        <f t="shared" si="38"/>
        <v>0</v>
      </c>
      <c r="M186" s="41"/>
      <c r="N186" s="5"/>
      <c r="O186" s="5"/>
      <c r="P186" s="5"/>
      <c r="Q186" s="5"/>
      <c r="R186" s="5"/>
      <c r="S186" s="5"/>
      <c r="T186" s="5"/>
    </row>
    <row r="187" spans="1:20" ht="15">
      <c r="A187" s="53"/>
      <c r="B187" s="79"/>
      <c r="C187" s="50"/>
      <c r="D187" s="7" t="s">
        <v>4</v>
      </c>
      <c r="E187" s="8">
        <f>F187+G187+L187</f>
        <v>0</v>
      </c>
      <c r="F187" s="8">
        <v>0</v>
      </c>
      <c r="G187" s="8">
        <v>0</v>
      </c>
      <c r="H187" s="8">
        <v>0</v>
      </c>
      <c r="I187" s="8">
        <v>0</v>
      </c>
      <c r="J187" s="20">
        <v>0</v>
      </c>
      <c r="K187" s="20">
        <v>0</v>
      </c>
      <c r="L187" s="20">
        <v>0</v>
      </c>
      <c r="M187" s="42"/>
      <c r="N187" s="5"/>
      <c r="O187" s="5"/>
      <c r="P187" s="5"/>
      <c r="Q187" s="5"/>
      <c r="R187" s="5"/>
      <c r="S187" s="5"/>
      <c r="T187" s="5"/>
    </row>
    <row r="188" spans="1:20" ht="15">
      <c r="A188" s="53"/>
      <c r="B188" s="79"/>
      <c r="C188" s="50"/>
      <c r="D188" s="7" t="s">
        <v>5</v>
      </c>
      <c r="E188" s="8">
        <f>F188+G188+L188</f>
        <v>0</v>
      </c>
      <c r="F188" s="8">
        <v>0</v>
      </c>
      <c r="G188" s="8">
        <v>0</v>
      </c>
      <c r="H188" s="8">
        <v>17427</v>
      </c>
      <c r="I188" s="8">
        <f>11760+5667</f>
        <v>17427</v>
      </c>
      <c r="J188" s="20">
        <v>0</v>
      </c>
      <c r="K188" s="20">
        <v>0</v>
      </c>
      <c r="L188" s="20">
        <v>0</v>
      </c>
      <c r="M188" s="42"/>
      <c r="N188" s="5"/>
      <c r="O188" s="5"/>
      <c r="P188" s="5"/>
      <c r="Q188" s="5"/>
      <c r="R188" s="5"/>
      <c r="S188" s="5"/>
      <c r="T188" s="5"/>
    </row>
    <row r="189" spans="1:20" ht="15">
      <c r="A189" s="53"/>
      <c r="B189" s="79"/>
      <c r="C189" s="50"/>
      <c r="D189" s="7" t="s">
        <v>6</v>
      </c>
      <c r="E189" s="8">
        <f>F189+G189+L189</f>
        <v>620.2</v>
      </c>
      <c r="F189" s="8">
        <v>620.2</v>
      </c>
      <c r="G189" s="8">
        <v>0</v>
      </c>
      <c r="H189" s="8">
        <v>1000</v>
      </c>
      <c r="I189" s="8">
        <f>1306.6+629.6</f>
        <v>1936.1999999999998</v>
      </c>
      <c r="J189" s="20">
        <v>0</v>
      </c>
      <c r="K189" s="20">
        <v>0</v>
      </c>
      <c r="L189" s="20">
        <v>0</v>
      </c>
      <c r="M189" s="42"/>
      <c r="N189" s="5"/>
      <c r="O189" s="5"/>
      <c r="P189" s="5"/>
      <c r="Q189" s="5"/>
      <c r="R189" s="5"/>
      <c r="S189" s="5"/>
      <c r="T189" s="5"/>
    </row>
    <row r="190" spans="1:20" ht="15">
      <c r="A190" s="53"/>
      <c r="B190" s="79"/>
      <c r="C190" s="50"/>
      <c r="D190" s="7" t="s">
        <v>7</v>
      </c>
      <c r="E190" s="8">
        <f>F190+G190+L190</f>
        <v>0</v>
      </c>
      <c r="F190" s="8">
        <v>0</v>
      </c>
      <c r="G190" s="8">
        <v>0</v>
      </c>
      <c r="H190" s="8">
        <v>0</v>
      </c>
      <c r="I190" s="8">
        <v>0</v>
      </c>
      <c r="J190" s="20">
        <v>0</v>
      </c>
      <c r="K190" s="20">
        <v>0</v>
      </c>
      <c r="L190" s="20">
        <v>0</v>
      </c>
      <c r="M190" s="42"/>
      <c r="N190" s="5"/>
      <c r="O190" s="5"/>
      <c r="P190" s="5"/>
      <c r="Q190" s="5"/>
      <c r="R190" s="5"/>
      <c r="S190" s="5"/>
      <c r="T190" s="5"/>
    </row>
    <row r="191" spans="1:20" ht="15">
      <c r="A191" s="53"/>
      <c r="B191" s="80"/>
      <c r="C191" s="50"/>
      <c r="D191" s="7" t="s">
        <v>8</v>
      </c>
      <c r="E191" s="8">
        <f>F191+G191+L191</f>
        <v>0</v>
      </c>
      <c r="F191" s="8">
        <v>0</v>
      </c>
      <c r="G191" s="8">
        <v>0</v>
      </c>
      <c r="H191" s="8">
        <v>0</v>
      </c>
      <c r="I191" s="8">
        <v>0</v>
      </c>
      <c r="J191" s="20">
        <v>0</v>
      </c>
      <c r="K191" s="20">
        <v>0</v>
      </c>
      <c r="L191" s="20">
        <v>0</v>
      </c>
      <c r="M191" s="42"/>
      <c r="N191" s="5"/>
      <c r="O191" s="5"/>
      <c r="P191" s="5"/>
      <c r="Q191" s="5"/>
      <c r="R191" s="5"/>
      <c r="S191" s="5"/>
      <c r="T191" s="5"/>
    </row>
    <row r="192" spans="1:20" ht="15">
      <c r="A192" s="54" t="s">
        <v>105</v>
      </c>
      <c r="B192" s="55" t="s">
        <v>73</v>
      </c>
      <c r="C192" s="50" t="s">
        <v>17</v>
      </c>
      <c r="D192" s="3" t="s">
        <v>3</v>
      </c>
      <c r="E192" s="4">
        <f aca="true" t="shared" si="39" ref="E192:L192">SUM(E193:E197)</f>
        <v>4500</v>
      </c>
      <c r="F192" s="4">
        <f t="shared" si="39"/>
        <v>4500</v>
      </c>
      <c r="G192" s="4">
        <f t="shared" si="39"/>
        <v>0</v>
      </c>
      <c r="H192" s="4">
        <f t="shared" si="39"/>
        <v>0</v>
      </c>
      <c r="I192" s="4">
        <f t="shared" si="39"/>
        <v>0</v>
      </c>
      <c r="J192" s="4">
        <f t="shared" si="39"/>
        <v>0</v>
      </c>
      <c r="K192" s="4">
        <f t="shared" si="39"/>
        <v>0</v>
      </c>
      <c r="L192" s="4">
        <f t="shared" si="39"/>
        <v>0</v>
      </c>
      <c r="M192" s="39"/>
      <c r="N192" s="5"/>
      <c r="O192" s="5"/>
      <c r="P192" s="5"/>
      <c r="Q192" s="5"/>
      <c r="R192" s="5"/>
      <c r="S192" s="5"/>
      <c r="T192" s="5"/>
    </row>
    <row r="193" spans="1:20" ht="15">
      <c r="A193" s="53"/>
      <c r="B193" s="55"/>
      <c r="C193" s="50"/>
      <c r="D193" s="7" t="s">
        <v>4</v>
      </c>
      <c r="E193" s="8">
        <f>F193+G193+L193</f>
        <v>0</v>
      </c>
      <c r="F193" s="8">
        <v>0</v>
      </c>
      <c r="G193" s="8">
        <v>0</v>
      </c>
      <c r="H193" s="8">
        <v>0</v>
      </c>
      <c r="I193" s="8">
        <v>0</v>
      </c>
      <c r="J193" s="8">
        <v>0</v>
      </c>
      <c r="K193" s="8">
        <v>0</v>
      </c>
      <c r="L193" s="8">
        <v>0</v>
      </c>
      <c r="M193" s="42"/>
      <c r="N193" s="5"/>
      <c r="O193" s="5"/>
      <c r="P193" s="5"/>
      <c r="Q193" s="5"/>
      <c r="R193" s="5"/>
      <c r="S193" s="5"/>
      <c r="T193" s="5"/>
    </row>
    <row r="194" spans="1:20" ht="15">
      <c r="A194" s="53"/>
      <c r="B194" s="55"/>
      <c r="C194" s="50"/>
      <c r="D194" s="7" t="s">
        <v>5</v>
      </c>
      <c r="E194" s="8">
        <f>F194+G194+L194</f>
        <v>0</v>
      </c>
      <c r="F194" s="8">
        <v>0</v>
      </c>
      <c r="G194" s="8">
        <v>0</v>
      </c>
      <c r="H194" s="8">
        <v>0</v>
      </c>
      <c r="I194" s="8">
        <v>0</v>
      </c>
      <c r="J194" s="8">
        <v>0</v>
      </c>
      <c r="K194" s="8">
        <v>0</v>
      </c>
      <c r="L194" s="8">
        <v>0</v>
      </c>
      <c r="M194" s="42"/>
      <c r="N194" s="5"/>
      <c r="O194" s="5"/>
      <c r="P194" s="5"/>
      <c r="Q194" s="5"/>
      <c r="R194" s="5"/>
      <c r="S194" s="5"/>
      <c r="T194" s="5"/>
    </row>
    <row r="195" spans="1:20" ht="15">
      <c r="A195" s="53"/>
      <c r="B195" s="55"/>
      <c r="C195" s="50"/>
      <c r="D195" s="7" t="s">
        <v>6</v>
      </c>
      <c r="E195" s="8">
        <f>F195+G195+L195</f>
        <v>4500</v>
      </c>
      <c r="F195" s="8">
        <v>4500</v>
      </c>
      <c r="G195" s="8">
        <v>0</v>
      </c>
      <c r="H195" s="8">
        <v>0</v>
      </c>
      <c r="I195" s="8">
        <v>0</v>
      </c>
      <c r="J195" s="8">
        <v>0</v>
      </c>
      <c r="K195" s="8">
        <v>0</v>
      </c>
      <c r="L195" s="8">
        <v>0</v>
      </c>
      <c r="M195" s="42"/>
      <c r="N195" s="5"/>
      <c r="O195" s="5"/>
      <c r="P195" s="5"/>
      <c r="Q195" s="5"/>
      <c r="R195" s="5"/>
      <c r="S195" s="5"/>
      <c r="T195" s="5"/>
    </row>
    <row r="196" spans="1:20" ht="15">
      <c r="A196" s="53"/>
      <c r="B196" s="55"/>
      <c r="C196" s="50"/>
      <c r="D196" s="7" t="s">
        <v>7</v>
      </c>
      <c r="E196" s="8">
        <f>F196+G196+L196</f>
        <v>0</v>
      </c>
      <c r="F196" s="8">
        <v>0</v>
      </c>
      <c r="G196" s="8">
        <v>0</v>
      </c>
      <c r="H196" s="8">
        <v>0</v>
      </c>
      <c r="I196" s="8">
        <v>0</v>
      </c>
      <c r="J196" s="8">
        <v>0</v>
      </c>
      <c r="K196" s="8">
        <v>0</v>
      </c>
      <c r="L196" s="8">
        <v>0</v>
      </c>
      <c r="M196" s="42"/>
      <c r="N196" s="5"/>
      <c r="O196" s="5"/>
      <c r="P196" s="5"/>
      <c r="Q196" s="5"/>
      <c r="R196" s="5"/>
      <c r="S196" s="5"/>
      <c r="T196" s="5"/>
    </row>
    <row r="197" spans="1:20" ht="15">
      <c r="A197" s="53"/>
      <c r="B197" s="55"/>
      <c r="C197" s="50"/>
      <c r="D197" s="7" t="s">
        <v>8</v>
      </c>
      <c r="E197" s="8">
        <f>F197+G197+L197</f>
        <v>0</v>
      </c>
      <c r="F197" s="8">
        <v>0</v>
      </c>
      <c r="G197" s="8">
        <v>0</v>
      </c>
      <c r="H197" s="8">
        <v>0</v>
      </c>
      <c r="I197" s="8">
        <v>0</v>
      </c>
      <c r="J197" s="8">
        <v>0</v>
      </c>
      <c r="K197" s="8">
        <v>0</v>
      </c>
      <c r="L197" s="8">
        <v>0</v>
      </c>
      <c r="M197" s="42"/>
      <c r="N197" s="5"/>
      <c r="O197" s="5"/>
      <c r="P197" s="5"/>
      <c r="Q197" s="5"/>
      <c r="R197" s="5"/>
      <c r="S197" s="5"/>
      <c r="T197" s="5"/>
    </row>
    <row r="198" spans="1:20" ht="15">
      <c r="A198" s="56" t="s">
        <v>38</v>
      </c>
      <c r="B198" s="56"/>
      <c r="C198" s="53"/>
      <c r="D198" s="3" t="s">
        <v>3</v>
      </c>
      <c r="E198" s="4">
        <f aca="true" t="shared" si="40" ref="E198:L198">E199+E200+E201</f>
        <v>368292.926</v>
      </c>
      <c r="F198" s="25">
        <f t="shared" si="40"/>
        <v>297461.726</v>
      </c>
      <c r="G198" s="4">
        <f t="shared" si="40"/>
        <v>70831.2</v>
      </c>
      <c r="H198" s="4">
        <f t="shared" si="40"/>
        <v>55149</v>
      </c>
      <c r="I198" s="4">
        <f t="shared" si="40"/>
        <v>70366</v>
      </c>
      <c r="J198" s="4">
        <f t="shared" si="40"/>
        <v>0</v>
      </c>
      <c r="K198" s="4">
        <f t="shared" si="40"/>
        <v>0</v>
      </c>
      <c r="L198" s="4">
        <f t="shared" si="40"/>
        <v>0</v>
      </c>
      <c r="M198" s="39"/>
      <c r="N198" s="5"/>
      <c r="O198" s="5"/>
      <c r="P198" s="5"/>
      <c r="Q198" s="5"/>
      <c r="R198" s="5"/>
      <c r="S198" s="5"/>
      <c r="T198" s="5"/>
    </row>
    <row r="199" spans="1:13" ht="15">
      <c r="A199" s="56"/>
      <c r="B199" s="56"/>
      <c r="C199" s="53"/>
      <c r="D199" s="3" t="s">
        <v>4</v>
      </c>
      <c r="E199" s="4">
        <f>F199+G199+L199</f>
        <v>0</v>
      </c>
      <c r="F199" s="25">
        <f aca="true" t="shared" si="41" ref="F199:L199">F151+F169+F175+F181+F193+F187</f>
        <v>0</v>
      </c>
      <c r="G199" s="25">
        <f t="shared" si="41"/>
        <v>0</v>
      </c>
      <c r="H199" s="25">
        <f t="shared" si="41"/>
        <v>0</v>
      </c>
      <c r="I199" s="25">
        <f t="shared" si="41"/>
        <v>0</v>
      </c>
      <c r="J199" s="25">
        <f t="shared" si="41"/>
        <v>0</v>
      </c>
      <c r="K199" s="25">
        <f t="shared" si="41"/>
        <v>0</v>
      </c>
      <c r="L199" s="25">
        <f t="shared" si="41"/>
        <v>0</v>
      </c>
      <c r="M199" s="47"/>
    </row>
    <row r="200" spans="1:15" ht="15">
      <c r="A200" s="56"/>
      <c r="B200" s="56"/>
      <c r="C200" s="53"/>
      <c r="D200" s="3" t="s">
        <v>5</v>
      </c>
      <c r="E200" s="4">
        <f>F200+G200+L200</f>
        <v>323649.826</v>
      </c>
      <c r="F200" s="25">
        <f>F152+F170+F176+F182+F194+F188+F158</f>
        <v>259935.126</v>
      </c>
      <c r="G200" s="25">
        <f aca="true" t="shared" si="42" ref="G200:L200">G152+G170+G176+G182+G194+G188+G158</f>
        <v>63714.7</v>
      </c>
      <c r="H200" s="25">
        <f t="shared" si="42"/>
        <v>52149</v>
      </c>
      <c r="I200" s="25">
        <f t="shared" si="42"/>
        <v>52149</v>
      </c>
      <c r="J200" s="25">
        <f t="shared" si="42"/>
        <v>0</v>
      </c>
      <c r="K200" s="25">
        <f t="shared" si="42"/>
        <v>0</v>
      </c>
      <c r="L200" s="25">
        <f t="shared" si="42"/>
        <v>0</v>
      </c>
      <c r="M200" s="47"/>
      <c r="O200" s="10"/>
    </row>
    <row r="201" spans="1:15" ht="15">
      <c r="A201" s="56"/>
      <c r="B201" s="56"/>
      <c r="C201" s="53"/>
      <c r="D201" s="3" t="s">
        <v>6</v>
      </c>
      <c r="E201" s="4">
        <f>F201+G201+L201</f>
        <v>44643.100000000006</v>
      </c>
      <c r="F201" s="25">
        <f>F153+F171+F177+F183+F195+F189+F159</f>
        <v>37526.600000000006</v>
      </c>
      <c r="G201" s="25">
        <f aca="true" t="shared" si="43" ref="G201:L201">G153+G171+G177+G183+G195+G189+G159</f>
        <v>7116.5</v>
      </c>
      <c r="H201" s="25">
        <f t="shared" si="43"/>
        <v>3000</v>
      </c>
      <c r="I201" s="25">
        <f t="shared" si="43"/>
        <v>18217</v>
      </c>
      <c r="J201" s="25">
        <f t="shared" si="43"/>
        <v>0</v>
      </c>
      <c r="K201" s="25">
        <f t="shared" si="43"/>
        <v>0</v>
      </c>
      <c r="L201" s="25">
        <f t="shared" si="43"/>
        <v>0</v>
      </c>
      <c r="M201" s="47"/>
      <c r="O201" s="10"/>
    </row>
    <row r="202" spans="1:15" ht="15">
      <c r="A202" s="56"/>
      <c r="B202" s="56"/>
      <c r="C202" s="53"/>
      <c r="D202" s="3" t="s">
        <v>7</v>
      </c>
      <c r="E202" s="4">
        <f>F202+G202+L202</f>
        <v>0</v>
      </c>
      <c r="F202" s="25">
        <f aca="true" t="shared" si="44" ref="F202:H203">F154+F172+F178+F184+F196+F190</f>
        <v>0</v>
      </c>
      <c r="G202" s="25">
        <f t="shared" si="44"/>
        <v>0</v>
      </c>
      <c r="H202" s="25">
        <f>H154+H172+H178+H184+H196+H190</f>
        <v>0</v>
      </c>
      <c r="I202" s="25">
        <f>I154+I172+I178+I184+I196+I190</f>
        <v>0</v>
      </c>
      <c r="J202" s="25">
        <f>J154+J172+J178+J184+J196+J190</f>
        <v>0</v>
      </c>
      <c r="K202" s="25">
        <f>K154+K172+K178+K184+K196+K190</f>
        <v>0</v>
      </c>
      <c r="L202" s="25">
        <f>L154+L172+L178+L184+L196+L190</f>
        <v>0</v>
      </c>
      <c r="M202" s="47"/>
      <c r="O202" s="10"/>
    </row>
    <row r="203" spans="1:13" ht="15">
      <c r="A203" s="56"/>
      <c r="B203" s="56"/>
      <c r="C203" s="53"/>
      <c r="D203" s="3" t="s">
        <v>8</v>
      </c>
      <c r="E203" s="4">
        <f>F203+G203+L203</f>
        <v>0</v>
      </c>
      <c r="F203" s="25">
        <f t="shared" si="44"/>
        <v>0</v>
      </c>
      <c r="G203" s="25">
        <f t="shared" si="44"/>
        <v>0</v>
      </c>
      <c r="H203" s="25">
        <f t="shared" si="44"/>
        <v>0</v>
      </c>
      <c r="I203" s="25">
        <f>I155+I173+I179+I185+I197+I191</f>
        <v>0</v>
      </c>
      <c r="J203" s="25">
        <f>J155+J173+J179+J185+J197+J191</f>
        <v>0</v>
      </c>
      <c r="K203" s="25">
        <f>K155+K173+K179+K185+K197+K191</f>
        <v>0</v>
      </c>
      <c r="L203" s="25">
        <f>L155+L173+L179+L185+L197+L191</f>
        <v>0</v>
      </c>
      <c r="M203" s="47"/>
    </row>
    <row r="204" spans="1:20" ht="15" customHeight="1">
      <c r="A204" s="59" t="s">
        <v>85</v>
      </c>
      <c r="B204" s="60"/>
      <c r="C204" s="60"/>
      <c r="D204" s="60"/>
      <c r="E204" s="60"/>
      <c r="F204" s="60"/>
      <c r="G204" s="60"/>
      <c r="H204" s="60"/>
      <c r="I204" s="60"/>
      <c r="J204" s="60"/>
      <c r="K204" s="60"/>
      <c r="L204" s="61"/>
      <c r="M204" s="45"/>
      <c r="N204" s="2"/>
      <c r="O204" s="5"/>
      <c r="P204" s="5"/>
      <c r="Q204" s="5"/>
      <c r="R204" s="5"/>
      <c r="S204" s="5"/>
      <c r="T204" s="5"/>
    </row>
    <row r="205" spans="1:20" ht="17.25" customHeight="1">
      <c r="A205" s="62" t="s">
        <v>87</v>
      </c>
      <c r="B205" s="62"/>
      <c r="C205" s="62"/>
      <c r="D205" s="62"/>
      <c r="E205" s="62"/>
      <c r="F205" s="62"/>
      <c r="G205" s="62"/>
      <c r="H205" s="62"/>
      <c r="I205" s="62"/>
      <c r="J205" s="62"/>
      <c r="K205" s="62"/>
      <c r="L205" s="62"/>
      <c r="M205" s="46"/>
      <c r="N205" s="5"/>
      <c r="O205" s="5"/>
      <c r="P205" s="5"/>
      <c r="Q205" s="5"/>
      <c r="R205" s="5"/>
      <c r="S205" s="5"/>
      <c r="T205" s="5"/>
    </row>
    <row r="206" spans="1:20" ht="19.5" customHeight="1">
      <c r="A206" s="51" t="s">
        <v>78</v>
      </c>
      <c r="B206" s="52" t="s">
        <v>74</v>
      </c>
      <c r="C206" s="50" t="s">
        <v>100</v>
      </c>
      <c r="D206" s="3" t="s">
        <v>3</v>
      </c>
      <c r="E206" s="4">
        <f>SUM(E207:E211)</f>
        <v>221</v>
      </c>
      <c r="F206" s="4">
        <f aca="true" t="shared" si="45" ref="F206:L206">SUM(F207:F211)</f>
        <v>54.2</v>
      </c>
      <c r="G206" s="4">
        <f t="shared" si="45"/>
        <v>55.6</v>
      </c>
      <c r="H206" s="4">
        <f t="shared" si="45"/>
        <v>55.6</v>
      </c>
      <c r="I206" s="4">
        <f t="shared" si="45"/>
        <v>55.6</v>
      </c>
      <c r="J206" s="4">
        <f t="shared" si="45"/>
        <v>0</v>
      </c>
      <c r="K206" s="4">
        <f t="shared" si="45"/>
        <v>0</v>
      </c>
      <c r="L206" s="4">
        <f t="shared" si="45"/>
        <v>0</v>
      </c>
      <c r="M206" s="39"/>
      <c r="N206" s="5"/>
      <c r="O206" s="5"/>
      <c r="P206" s="5"/>
      <c r="Q206" s="5"/>
      <c r="R206" s="5"/>
      <c r="S206" s="5"/>
      <c r="T206" s="5"/>
    </row>
    <row r="207" spans="1:20" ht="14.25" customHeight="1">
      <c r="A207" s="51"/>
      <c r="B207" s="52"/>
      <c r="C207" s="50"/>
      <c r="D207" s="7" t="s">
        <v>4</v>
      </c>
      <c r="E207" s="8">
        <f>F207+G207+L207+H207+I207+J207+K207</f>
        <v>0</v>
      </c>
      <c r="F207" s="8">
        <f>F213</f>
        <v>0</v>
      </c>
      <c r="G207" s="8">
        <f>G213</f>
        <v>0</v>
      </c>
      <c r="H207" s="8">
        <f>H213</f>
        <v>0</v>
      </c>
      <c r="I207" s="8">
        <f>I213</f>
        <v>0</v>
      </c>
      <c r="J207" s="8">
        <v>0</v>
      </c>
      <c r="K207" s="8">
        <v>0</v>
      </c>
      <c r="L207" s="8">
        <v>0</v>
      </c>
      <c r="M207" s="42"/>
      <c r="N207" s="5"/>
      <c r="O207" s="5"/>
      <c r="P207" s="5"/>
      <c r="Q207" s="5"/>
      <c r="R207" s="5"/>
      <c r="S207" s="5"/>
      <c r="T207" s="5"/>
    </row>
    <row r="208" spans="1:20" ht="17.25" customHeight="1">
      <c r="A208" s="51"/>
      <c r="B208" s="52"/>
      <c r="C208" s="50"/>
      <c r="D208" s="7" t="s">
        <v>5</v>
      </c>
      <c r="E208" s="8">
        <f>F208+G208+L208+H208+I208+J208+K208</f>
        <v>221</v>
      </c>
      <c r="F208" s="8">
        <f>F214</f>
        <v>54.2</v>
      </c>
      <c r="G208" s="8">
        <f aca="true" t="shared" si="46" ref="G208:I211">G214</f>
        <v>55.6</v>
      </c>
      <c r="H208" s="8">
        <f t="shared" si="46"/>
        <v>55.6</v>
      </c>
      <c r="I208" s="8">
        <f t="shared" si="46"/>
        <v>55.6</v>
      </c>
      <c r="J208" s="8">
        <v>0</v>
      </c>
      <c r="K208" s="8">
        <v>0</v>
      </c>
      <c r="L208" s="8">
        <v>0</v>
      </c>
      <c r="M208" s="42"/>
      <c r="N208" s="5"/>
      <c r="O208" s="5"/>
      <c r="P208" s="5"/>
      <c r="Q208" s="5"/>
      <c r="R208" s="5"/>
      <c r="S208" s="5"/>
      <c r="T208" s="5"/>
    </row>
    <row r="209" spans="1:20" ht="17.25" customHeight="1">
      <c r="A209" s="51"/>
      <c r="B209" s="52"/>
      <c r="C209" s="50"/>
      <c r="D209" s="7" t="s">
        <v>6</v>
      </c>
      <c r="E209" s="8">
        <f>F209+G209+L209+H209+I209+J209+K209</f>
        <v>0</v>
      </c>
      <c r="F209" s="8">
        <f>F215</f>
        <v>0</v>
      </c>
      <c r="G209" s="8">
        <f t="shared" si="46"/>
        <v>0</v>
      </c>
      <c r="H209" s="8">
        <f t="shared" si="46"/>
        <v>0</v>
      </c>
      <c r="I209" s="8">
        <f t="shared" si="46"/>
        <v>0</v>
      </c>
      <c r="J209" s="8">
        <v>0</v>
      </c>
      <c r="K209" s="8">
        <v>0</v>
      </c>
      <c r="L209" s="8">
        <v>0</v>
      </c>
      <c r="M209" s="42"/>
      <c r="N209" s="5"/>
      <c r="O209" s="5"/>
      <c r="P209" s="5"/>
      <c r="Q209" s="5"/>
      <c r="R209" s="5"/>
      <c r="S209" s="5"/>
      <c r="T209" s="5"/>
    </row>
    <row r="210" spans="1:20" ht="17.25" customHeight="1">
      <c r="A210" s="51"/>
      <c r="B210" s="52"/>
      <c r="C210" s="50"/>
      <c r="D210" s="7" t="s">
        <v>7</v>
      </c>
      <c r="E210" s="8">
        <f>F210+G210+L210+H210+I210+J210+K210</f>
        <v>0</v>
      </c>
      <c r="F210" s="8">
        <f>F216</f>
        <v>0</v>
      </c>
      <c r="G210" s="8">
        <f t="shared" si="46"/>
        <v>0</v>
      </c>
      <c r="H210" s="8">
        <f t="shared" si="46"/>
        <v>0</v>
      </c>
      <c r="I210" s="8">
        <f t="shared" si="46"/>
        <v>0</v>
      </c>
      <c r="J210" s="8">
        <v>0</v>
      </c>
      <c r="K210" s="8">
        <v>0</v>
      </c>
      <c r="L210" s="8">
        <v>0</v>
      </c>
      <c r="M210" s="42"/>
      <c r="N210" s="5"/>
      <c r="O210" s="5"/>
      <c r="P210" s="5"/>
      <c r="Q210" s="5"/>
      <c r="R210" s="5"/>
      <c r="S210" s="5"/>
      <c r="T210" s="5"/>
    </row>
    <row r="211" spans="1:20" ht="17.25" customHeight="1">
      <c r="A211" s="51"/>
      <c r="B211" s="52"/>
      <c r="C211" s="50"/>
      <c r="D211" s="7" t="s">
        <v>8</v>
      </c>
      <c r="E211" s="8">
        <f>F211+G211+L211+H211+I211+J211+K211</f>
        <v>0</v>
      </c>
      <c r="F211" s="8">
        <f>F217</f>
        <v>0</v>
      </c>
      <c r="G211" s="8">
        <f t="shared" si="46"/>
        <v>0</v>
      </c>
      <c r="H211" s="8">
        <f t="shared" si="46"/>
        <v>0</v>
      </c>
      <c r="I211" s="8">
        <f t="shared" si="46"/>
        <v>0</v>
      </c>
      <c r="J211" s="8">
        <v>0</v>
      </c>
      <c r="K211" s="8">
        <v>0</v>
      </c>
      <c r="L211" s="8">
        <v>0</v>
      </c>
      <c r="M211" s="42"/>
      <c r="N211" s="5"/>
      <c r="O211" s="5"/>
      <c r="P211" s="5"/>
      <c r="Q211" s="5"/>
      <c r="R211" s="5"/>
      <c r="S211" s="5"/>
      <c r="T211" s="5"/>
    </row>
    <row r="212" spans="1:20" ht="20.25" customHeight="1">
      <c r="A212" s="54" t="s">
        <v>101</v>
      </c>
      <c r="B212" s="55" t="s">
        <v>80</v>
      </c>
      <c r="C212" s="50" t="s">
        <v>100</v>
      </c>
      <c r="D212" s="3" t="s">
        <v>3</v>
      </c>
      <c r="E212" s="4">
        <f aca="true" t="shared" si="47" ref="E212:L212">SUM(E213:E217)</f>
        <v>221</v>
      </c>
      <c r="F212" s="4">
        <f t="shared" si="47"/>
        <v>54.2</v>
      </c>
      <c r="G212" s="4">
        <f t="shared" si="47"/>
        <v>55.6</v>
      </c>
      <c r="H212" s="4">
        <f t="shared" si="47"/>
        <v>55.6</v>
      </c>
      <c r="I212" s="4">
        <f t="shared" si="47"/>
        <v>55.6</v>
      </c>
      <c r="J212" s="4">
        <f t="shared" si="47"/>
        <v>0</v>
      </c>
      <c r="K212" s="4">
        <f t="shared" si="47"/>
        <v>0</v>
      </c>
      <c r="L212" s="4">
        <f t="shared" si="47"/>
        <v>0</v>
      </c>
      <c r="M212" s="39"/>
      <c r="N212" s="5"/>
      <c r="O212" s="5"/>
      <c r="P212" s="5"/>
      <c r="Q212" s="5"/>
      <c r="R212" s="5"/>
      <c r="S212" s="5"/>
      <c r="T212" s="5"/>
    </row>
    <row r="213" spans="1:20" ht="15">
      <c r="A213" s="53"/>
      <c r="B213" s="55"/>
      <c r="C213" s="50"/>
      <c r="D213" s="7" t="s">
        <v>4</v>
      </c>
      <c r="E213" s="8">
        <f>F213+G213+L213+H213+I213+J213+K213</f>
        <v>0</v>
      </c>
      <c r="F213" s="9">
        <v>0</v>
      </c>
      <c r="G213" s="8">
        <v>0</v>
      </c>
      <c r="H213" s="8">
        <v>0</v>
      </c>
      <c r="I213" s="8">
        <v>0</v>
      </c>
      <c r="J213" s="8">
        <v>0</v>
      </c>
      <c r="K213" s="8">
        <v>0</v>
      </c>
      <c r="L213" s="8">
        <v>0</v>
      </c>
      <c r="M213" s="42"/>
      <c r="N213" s="5"/>
      <c r="O213" s="5"/>
      <c r="P213" s="5"/>
      <c r="Q213" s="5"/>
      <c r="R213" s="5"/>
      <c r="S213" s="5"/>
      <c r="T213" s="5"/>
    </row>
    <row r="214" spans="1:20" ht="15">
      <c r="A214" s="53"/>
      <c r="B214" s="55"/>
      <c r="C214" s="50"/>
      <c r="D214" s="7" t="s">
        <v>5</v>
      </c>
      <c r="E214" s="8">
        <f>F214+G214+L214+H214+I214+J214+K214</f>
        <v>221</v>
      </c>
      <c r="F214" s="8">
        <v>54.2</v>
      </c>
      <c r="G214" s="8">
        <v>55.6</v>
      </c>
      <c r="H214" s="8">
        <v>55.6</v>
      </c>
      <c r="I214" s="8">
        <v>55.6</v>
      </c>
      <c r="J214" s="8">
        <v>0</v>
      </c>
      <c r="K214" s="8">
        <v>0</v>
      </c>
      <c r="L214" s="8">
        <v>0</v>
      </c>
      <c r="M214" s="42"/>
      <c r="N214" s="5"/>
      <c r="O214" s="5"/>
      <c r="P214" s="5"/>
      <c r="Q214" s="5"/>
      <c r="R214" s="5"/>
      <c r="S214" s="5"/>
      <c r="T214" s="5"/>
    </row>
    <row r="215" spans="1:20" ht="15">
      <c r="A215" s="53"/>
      <c r="B215" s="55"/>
      <c r="C215" s="50"/>
      <c r="D215" s="7" t="s">
        <v>6</v>
      </c>
      <c r="E215" s="8">
        <f>F215+G215+L215+H215+I215+J215+K215</f>
        <v>0</v>
      </c>
      <c r="F215" s="8">
        <v>0</v>
      </c>
      <c r="G215" s="8">
        <v>0</v>
      </c>
      <c r="H215" s="8">
        <v>0</v>
      </c>
      <c r="I215" s="8">
        <v>0</v>
      </c>
      <c r="J215" s="8">
        <v>0</v>
      </c>
      <c r="K215" s="8">
        <v>0</v>
      </c>
      <c r="L215" s="8">
        <v>0</v>
      </c>
      <c r="M215" s="42"/>
      <c r="N215" s="5"/>
      <c r="O215" s="5"/>
      <c r="P215" s="5"/>
      <c r="Q215" s="5"/>
      <c r="R215" s="5"/>
      <c r="S215" s="5"/>
      <c r="T215" s="5"/>
    </row>
    <row r="216" spans="1:20" ht="15">
      <c r="A216" s="53"/>
      <c r="B216" s="55"/>
      <c r="C216" s="50"/>
      <c r="D216" s="7" t="s">
        <v>7</v>
      </c>
      <c r="E216" s="8">
        <f>F216+G216+L216+H216+I216+J216+K216</f>
        <v>0</v>
      </c>
      <c r="F216" s="8">
        <v>0</v>
      </c>
      <c r="G216" s="8">
        <v>0</v>
      </c>
      <c r="H216" s="8">
        <v>0</v>
      </c>
      <c r="I216" s="8">
        <v>0</v>
      </c>
      <c r="J216" s="8">
        <v>0</v>
      </c>
      <c r="K216" s="8">
        <v>0</v>
      </c>
      <c r="L216" s="8">
        <v>0</v>
      </c>
      <c r="M216" s="42"/>
      <c r="N216" s="5"/>
      <c r="O216" s="5"/>
      <c r="P216" s="5"/>
      <c r="Q216" s="5"/>
      <c r="R216" s="5"/>
      <c r="S216" s="5"/>
      <c r="T216" s="5"/>
    </row>
    <row r="217" spans="1:20" ht="15">
      <c r="A217" s="53"/>
      <c r="B217" s="55"/>
      <c r="C217" s="50"/>
      <c r="D217" s="7" t="s">
        <v>8</v>
      </c>
      <c r="E217" s="8">
        <f>F217+G217+L217+H217+I217+J217+K217</f>
        <v>0</v>
      </c>
      <c r="F217" s="8">
        <v>0</v>
      </c>
      <c r="G217" s="8">
        <v>0</v>
      </c>
      <c r="H217" s="8">
        <v>0</v>
      </c>
      <c r="I217" s="8">
        <v>0</v>
      </c>
      <c r="J217" s="8">
        <v>0</v>
      </c>
      <c r="K217" s="8">
        <v>0</v>
      </c>
      <c r="L217" s="8">
        <v>0</v>
      </c>
      <c r="M217" s="42"/>
      <c r="N217" s="5"/>
      <c r="O217" s="5"/>
      <c r="P217" s="5"/>
      <c r="Q217" s="5"/>
      <c r="R217" s="5"/>
      <c r="S217" s="5"/>
      <c r="T217" s="5"/>
    </row>
    <row r="218" spans="1:20" ht="25.5" customHeight="1">
      <c r="A218" s="57" t="s">
        <v>81</v>
      </c>
      <c r="B218" s="55" t="s">
        <v>75</v>
      </c>
      <c r="C218" s="50"/>
      <c r="D218" s="3" t="s">
        <v>3</v>
      </c>
      <c r="E218" s="4">
        <f aca="true" t="shared" si="48" ref="E218:L218">SUM(E219:E223)</f>
        <v>16891.7</v>
      </c>
      <c r="F218" s="25">
        <f t="shared" si="48"/>
        <v>5875.7</v>
      </c>
      <c r="G218" s="4">
        <f t="shared" si="48"/>
        <v>3672</v>
      </c>
      <c r="H218" s="4">
        <f t="shared" si="48"/>
        <v>3672</v>
      </c>
      <c r="I218" s="4">
        <f t="shared" si="48"/>
        <v>3672</v>
      </c>
      <c r="J218" s="4">
        <f t="shared" si="48"/>
        <v>0</v>
      </c>
      <c r="K218" s="4">
        <f t="shared" si="48"/>
        <v>0</v>
      </c>
      <c r="L218" s="4">
        <f t="shared" si="48"/>
        <v>0</v>
      </c>
      <c r="M218" s="39"/>
      <c r="N218" s="5"/>
      <c r="O218" s="5"/>
      <c r="P218" s="5"/>
      <c r="Q218" s="5"/>
      <c r="R218" s="5"/>
      <c r="S218" s="5"/>
      <c r="T218" s="5"/>
    </row>
    <row r="219" spans="1:20" ht="15">
      <c r="A219" s="58"/>
      <c r="B219" s="55"/>
      <c r="C219" s="50"/>
      <c r="D219" s="7" t="s">
        <v>4</v>
      </c>
      <c r="E219" s="8">
        <f>F219+G219+L219+H219+I219+J219+K219</f>
        <v>16891.7</v>
      </c>
      <c r="F219" s="8">
        <f>F225</f>
        <v>5875.7</v>
      </c>
      <c r="G219" s="8">
        <f>G225</f>
        <v>3672</v>
      </c>
      <c r="H219" s="8">
        <f>H225</f>
        <v>3672</v>
      </c>
      <c r="I219" s="8">
        <f>I225</f>
        <v>3672</v>
      </c>
      <c r="J219" s="8">
        <v>0</v>
      </c>
      <c r="K219" s="8">
        <v>0</v>
      </c>
      <c r="L219" s="8">
        <v>0</v>
      </c>
      <c r="M219" s="42"/>
      <c r="N219" s="5"/>
      <c r="O219" s="5"/>
      <c r="P219" s="5"/>
      <c r="Q219" s="5"/>
      <c r="R219" s="5"/>
      <c r="S219" s="5"/>
      <c r="T219" s="5"/>
    </row>
    <row r="220" spans="1:20" ht="15">
      <c r="A220" s="58"/>
      <c r="B220" s="55"/>
      <c r="C220" s="50"/>
      <c r="D220" s="7" t="s">
        <v>5</v>
      </c>
      <c r="E220" s="8">
        <f>F220+G220+L220+H220+I220+J220+K220</f>
        <v>0</v>
      </c>
      <c r="F220" s="8">
        <f>F226</f>
        <v>0</v>
      </c>
      <c r="G220" s="8">
        <f aca="true" t="shared" si="49" ref="G220:I223">G226</f>
        <v>0</v>
      </c>
      <c r="H220" s="8">
        <f t="shared" si="49"/>
        <v>0</v>
      </c>
      <c r="I220" s="8">
        <f t="shared" si="49"/>
        <v>0</v>
      </c>
      <c r="J220" s="8">
        <v>0</v>
      </c>
      <c r="K220" s="8">
        <v>0</v>
      </c>
      <c r="L220" s="8">
        <v>0</v>
      </c>
      <c r="M220" s="42"/>
      <c r="N220" s="5"/>
      <c r="O220" s="5"/>
      <c r="P220" s="5"/>
      <c r="Q220" s="5"/>
      <c r="R220" s="5"/>
      <c r="S220" s="5"/>
      <c r="T220" s="5"/>
    </row>
    <row r="221" spans="1:20" ht="15">
      <c r="A221" s="58"/>
      <c r="B221" s="55"/>
      <c r="C221" s="50"/>
      <c r="D221" s="7" t="s">
        <v>6</v>
      </c>
      <c r="E221" s="8">
        <f>F221+G221+L221+H221+I221+J221+K221</f>
        <v>0</v>
      </c>
      <c r="F221" s="8">
        <f>F227</f>
        <v>0</v>
      </c>
      <c r="G221" s="8">
        <f t="shared" si="49"/>
        <v>0</v>
      </c>
      <c r="H221" s="8">
        <f t="shared" si="49"/>
        <v>0</v>
      </c>
      <c r="I221" s="8">
        <f t="shared" si="49"/>
        <v>0</v>
      </c>
      <c r="J221" s="8">
        <v>0</v>
      </c>
      <c r="K221" s="8">
        <v>0</v>
      </c>
      <c r="L221" s="8">
        <v>0</v>
      </c>
      <c r="M221" s="42"/>
      <c r="N221" s="5"/>
      <c r="O221" s="5"/>
      <c r="P221" s="5"/>
      <c r="Q221" s="5"/>
      <c r="R221" s="5"/>
      <c r="S221" s="5"/>
      <c r="T221" s="5"/>
    </row>
    <row r="222" spans="1:20" ht="15">
      <c r="A222" s="58"/>
      <c r="B222" s="55"/>
      <c r="C222" s="50"/>
      <c r="D222" s="7" t="s">
        <v>7</v>
      </c>
      <c r="E222" s="8">
        <f>F222+G222+L222+H222+I222+J222+K222</f>
        <v>0</v>
      </c>
      <c r="F222" s="8">
        <f>F228</f>
        <v>0</v>
      </c>
      <c r="G222" s="8">
        <f t="shared" si="49"/>
        <v>0</v>
      </c>
      <c r="H222" s="8">
        <f t="shared" si="49"/>
        <v>0</v>
      </c>
      <c r="I222" s="8">
        <f t="shared" si="49"/>
        <v>0</v>
      </c>
      <c r="J222" s="8">
        <v>0</v>
      </c>
      <c r="K222" s="8">
        <v>0</v>
      </c>
      <c r="L222" s="8">
        <v>0</v>
      </c>
      <c r="M222" s="42"/>
      <c r="N222" s="5"/>
      <c r="O222" s="5"/>
      <c r="P222" s="5"/>
      <c r="Q222" s="5"/>
      <c r="R222" s="5"/>
      <c r="S222" s="5"/>
      <c r="T222" s="5"/>
    </row>
    <row r="223" spans="1:20" ht="15">
      <c r="A223" s="58"/>
      <c r="B223" s="55"/>
      <c r="C223" s="50"/>
      <c r="D223" s="7" t="s">
        <v>8</v>
      </c>
      <c r="E223" s="8">
        <f>F223+G223+L223+H223+I223+J223+K223</f>
        <v>0</v>
      </c>
      <c r="F223" s="8">
        <f>F229</f>
        <v>0</v>
      </c>
      <c r="G223" s="8">
        <f t="shared" si="49"/>
        <v>0</v>
      </c>
      <c r="H223" s="8">
        <f t="shared" si="49"/>
        <v>0</v>
      </c>
      <c r="I223" s="8">
        <f t="shared" si="49"/>
        <v>0</v>
      </c>
      <c r="J223" s="8">
        <v>0</v>
      </c>
      <c r="K223" s="8">
        <v>0</v>
      </c>
      <c r="L223" s="8">
        <v>0</v>
      </c>
      <c r="M223" s="42"/>
      <c r="N223" s="5"/>
      <c r="O223" s="5"/>
      <c r="P223" s="5"/>
      <c r="Q223" s="5"/>
      <c r="R223" s="5"/>
      <c r="S223" s="5"/>
      <c r="T223" s="5"/>
    </row>
    <row r="224" spans="1:20" ht="12" customHeight="1">
      <c r="A224" s="54" t="s">
        <v>82</v>
      </c>
      <c r="B224" s="55" t="s">
        <v>77</v>
      </c>
      <c r="C224" s="50" t="s">
        <v>17</v>
      </c>
      <c r="D224" s="3" t="s">
        <v>3</v>
      </c>
      <c r="E224" s="4">
        <f aca="true" t="shared" si="50" ref="E224:L224">SUM(E225:E229)</f>
        <v>16891.7</v>
      </c>
      <c r="F224" s="25">
        <f t="shared" si="50"/>
        <v>5875.7</v>
      </c>
      <c r="G224" s="4">
        <f t="shared" si="50"/>
        <v>3672</v>
      </c>
      <c r="H224" s="4">
        <f t="shared" si="50"/>
        <v>3672</v>
      </c>
      <c r="I224" s="4">
        <f t="shared" si="50"/>
        <v>3672</v>
      </c>
      <c r="J224" s="4">
        <f t="shared" si="50"/>
        <v>0</v>
      </c>
      <c r="K224" s="4">
        <f t="shared" si="50"/>
        <v>0</v>
      </c>
      <c r="L224" s="4">
        <f t="shared" si="50"/>
        <v>0</v>
      </c>
      <c r="M224" s="39"/>
      <c r="N224" s="29"/>
      <c r="O224" s="5"/>
      <c r="P224" s="5"/>
      <c r="Q224" s="5"/>
      <c r="R224" s="5"/>
      <c r="S224" s="5"/>
      <c r="T224" s="5"/>
    </row>
    <row r="225" spans="1:20" ht="15">
      <c r="A225" s="53"/>
      <c r="B225" s="55"/>
      <c r="C225" s="50"/>
      <c r="D225" s="7" t="s">
        <v>4</v>
      </c>
      <c r="E225" s="8">
        <f>F225+G225+L225+H225+I225+J225+K225</f>
        <v>16891.7</v>
      </c>
      <c r="F225" s="26">
        <v>5875.7</v>
      </c>
      <c r="G225" s="8">
        <v>3672</v>
      </c>
      <c r="H225" s="8">
        <v>3672</v>
      </c>
      <c r="I225" s="8">
        <v>3672</v>
      </c>
      <c r="J225" s="8">
        <v>0</v>
      </c>
      <c r="K225" s="8">
        <v>0</v>
      </c>
      <c r="L225" s="8">
        <v>0</v>
      </c>
      <c r="M225" s="42"/>
      <c r="N225" s="5"/>
      <c r="O225" s="5"/>
      <c r="P225" s="5"/>
      <c r="Q225" s="5"/>
      <c r="R225" s="5"/>
      <c r="S225" s="5"/>
      <c r="T225" s="5"/>
    </row>
    <row r="226" spans="1:20" ht="15">
      <c r="A226" s="53"/>
      <c r="B226" s="55"/>
      <c r="C226" s="50"/>
      <c r="D226" s="7" t="s">
        <v>5</v>
      </c>
      <c r="E226" s="8">
        <f>F226+G226+L226+H226+I226+J226+K226</f>
        <v>0</v>
      </c>
      <c r="F226" s="8">
        <v>0</v>
      </c>
      <c r="G226" s="8">
        <v>0</v>
      </c>
      <c r="H226" s="8">
        <v>0</v>
      </c>
      <c r="I226" s="8">
        <v>0</v>
      </c>
      <c r="J226" s="8">
        <v>0</v>
      </c>
      <c r="K226" s="8">
        <v>0</v>
      </c>
      <c r="L226" s="8">
        <v>0</v>
      </c>
      <c r="M226" s="42"/>
      <c r="N226" s="5"/>
      <c r="O226" s="5"/>
      <c r="P226" s="5"/>
      <c r="Q226" s="5"/>
      <c r="R226" s="5"/>
      <c r="S226" s="5"/>
      <c r="T226" s="5"/>
    </row>
    <row r="227" spans="1:20" ht="15">
      <c r="A227" s="53"/>
      <c r="B227" s="55"/>
      <c r="C227" s="50"/>
      <c r="D227" s="7" t="s">
        <v>6</v>
      </c>
      <c r="E227" s="8">
        <f>F227+G227+L227+H227+I227+J227+K227</f>
        <v>0</v>
      </c>
      <c r="F227" s="8">
        <v>0</v>
      </c>
      <c r="G227" s="8">
        <v>0</v>
      </c>
      <c r="H227" s="8">
        <v>0</v>
      </c>
      <c r="I227" s="8">
        <v>0</v>
      </c>
      <c r="J227" s="8">
        <v>0</v>
      </c>
      <c r="K227" s="8">
        <v>0</v>
      </c>
      <c r="L227" s="8">
        <v>0</v>
      </c>
      <c r="M227" s="42"/>
      <c r="N227" s="5"/>
      <c r="O227" s="5"/>
      <c r="P227" s="5"/>
      <c r="Q227" s="5"/>
      <c r="R227" s="5"/>
      <c r="S227" s="5"/>
      <c r="T227" s="5"/>
    </row>
    <row r="228" spans="1:20" ht="15">
      <c r="A228" s="53"/>
      <c r="B228" s="55"/>
      <c r="C228" s="50"/>
      <c r="D228" s="7" t="s">
        <v>7</v>
      </c>
      <c r="E228" s="8">
        <f>F228+G228+L228+H228+I228+J228+K228</f>
        <v>0</v>
      </c>
      <c r="F228" s="8">
        <v>0</v>
      </c>
      <c r="G228" s="8">
        <v>0</v>
      </c>
      <c r="H228" s="8">
        <v>0</v>
      </c>
      <c r="I228" s="8">
        <v>0</v>
      </c>
      <c r="J228" s="8">
        <v>0</v>
      </c>
      <c r="K228" s="8">
        <v>0</v>
      </c>
      <c r="L228" s="8">
        <v>0</v>
      </c>
      <c r="M228" s="42"/>
      <c r="N228" s="5"/>
      <c r="O228" s="5"/>
      <c r="P228" s="5"/>
      <c r="Q228" s="5"/>
      <c r="R228" s="5"/>
      <c r="S228" s="5"/>
      <c r="T228" s="5"/>
    </row>
    <row r="229" spans="1:20" ht="18" customHeight="1">
      <c r="A229" s="53"/>
      <c r="B229" s="55"/>
      <c r="C229" s="50"/>
      <c r="D229" s="7" t="s">
        <v>8</v>
      </c>
      <c r="E229" s="8">
        <f>F229+G229+L229+H229+I229+J229+K229</f>
        <v>0</v>
      </c>
      <c r="F229" s="8">
        <v>0</v>
      </c>
      <c r="G229" s="8">
        <v>0</v>
      </c>
      <c r="H229" s="8">
        <v>0</v>
      </c>
      <c r="I229" s="8">
        <v>0</v>
      </c>
      <c r="J229" s="8">
        <v>0</v>
      </c>
      <c r="K229" s="8">
        <v>0</v>
      </c>
      <c r="L229" s="8">
        <v>0</v>
      </c>
      <c r="M229" s="42"/>
      <c r="N229" s="5"/>
      <c r="O229" s="5"/>
      <c r="P229" s="5"/>
      <c r="Q229" s="5"/>
      <c r="R229" s="5"/>
      <c r="S229" s="5"/>
      <c r="T229" s="5"/>
    </row>
    <row r="230" spans="1:20" ht="15">
      <c r="A230" s="54" t="s">
        <v>83</v>
      </c>
      <c r="B230" s="55" t="s">
        <v>76</v>
      </c>
      <c r="C230" s="50" t="s">
        <v>17</v>
      </c>
      <c r="D230" s="3" t="s">
        <v>3</v>
      </c>
      <c r="E230" s="4">
        <f aca="true" t="shared" si="51" ref="E230:L230">SUM(E231:E235)</f>
        <v>0</v>
      </c>
      <c r="F230" s="4">
        <f t="shared" si="51"/>
        <v>0</v>
      </c>
      <c r="G230" s="4">
        <f t="shared" si="51"/>
        <v>0</v>
      </c>
      <c r="H230" s="4">
        <f t="shared" si="51"/>
        <v>0</v>
      </c>
      <c r="I230" s="4">
        <f t="shared" si="51"/>
        <v>0</v>
      </c>
      <c r="J230" s="4">
        <f t="shared" si="51"/>
        <v>0</v>
      </c>
      <c r="K230" s="4">
        <f t="shared" si="51"/>
        <v>0</v>
      </c>
      <c r="L230" s="4">
        <f t="shared" si="51"/>
        <v>0</v>
      </c>
      <c r="M230" s="39"/>
      <c r="N230" s="5"/>
      <c r="O230" s="5"/>
      <c r="P230" s="5"/>
      <c r="Q230" s="5"/>
      <c r="R230" s="5"/>
      <c r="S230" s="5"/>
      <c r="T230" s="5"/>
    </row>
    <row r="231" spans="1:20" ht="15">
      <c r="A231" s="53"/>
      <c r="B231" s="55"/>
      <c r="C231" s="50"/>
      <c r="D231" s="7" t="s">
        <v>4</v>
      </c>
      <c r="E231" s="8">
        <f>F231+G231+L231+H231+I231+J231+K231</f>
        <v>0</v>
      </c>
      <c r="F231" s="8">
        <f>F237</f>
        <v>0</v>
      </c>
      <c r="G231" s="8">
        <f>G237</f>
        <v>0</v>
      </c>
      <c r="H231" s="8">
        <f>H237</f>
        <v>0</v>
      </c>
      <c r="I231" s="8">
        <f>I237</f>
        <v>0</v>
      </c>
      <c r="J231" s="8">
        <v>0</v>
      </c>
      <c r="K231" s="8">
        <v>0</v>
      </c>
      <c r="L231" s="8">
        <v>0</v>
      </c>
      <c r="M231" s="42"/>
      <c r="N231" s="5"/>
      <c r="O231" s="5"/>
      <c r="P231" s="5"/>
      <c r="Q231" s="5"/>
      <c r="R231" s="5"/>
      <c r="S231" s="5"/>
      <c r="T231" s="5"/>
    </row>
    <row r="232" spans="1:20" ht="15">
      <c r="A232" s="53"/>
      <c r="B232" s="55"/>
      <c r="C232" s="50"/>
      <c r="D232" s="7" t="s">
        <v>5</v>
      </c>
      <c r="E232" s="8">
        <f>F232+G232+L232+H232+I232+J232+K232</f>
        <v>0</v>
      </c>
      <c r="F232" s="8">
        <f aca="true" t="shared" si="52" ref="F232:G235">F238</f>
        <v>0</v>
      </c>
      <c r="G232" s="8">
        <f t="shared" si="52"/>
        <v>0</v>
      </c>
      <c r="H232" s="8">
        <f aca="true" t="shared" si="53" ref="H232:I235">H238</f>
        <v>0</v>
      </c>
      <c r="I232" s="8">
        <f t="shared" si="53"/>
        <v>0</v>
      </c>
      <c r="J232" s="8">
        <v>0</v>
      </c>
      <c r="K232" s="8">
        <v>0</v>
      </c>
      <c r="L232" s="8">
        <v>0</v>
      </c>
      <c r="M232" s="42"/>
      <c r="N232" s="5"/>
      <c r="O232" s="5"/>
      <c r="P232" s="5"/>
      <c r="Q232" s="5"/>
      <c r="R232" s="5"/>
      <c r="S232" s="5"/>
      <c r="T232" s="5"/>
    </row>
    <row r="233" spans="1:20" ht="15">
      <c r="A233" s="53"/>
      <c r="B233" s="55"/>
      <c r="C233" s="50"/>
      <c r="D233" s="7" t="s">
        <v>6</v>
      </c>
      <c r="E233" s="8">
        <f>F233+G233+L233+H233+I233+J233+K233</f>
        <v>0</v>
      </c>
      <c r="F233" s="8">
        <f t="shared" si="52"/>
        <v>0</v>
      </c>
      <c r="G233" s="8">
        <f t="shared" si="52"/>
        <v>0</v>
      </c>
      <c r="H233" s="8">
        <f t="shared" si="53"/>
        <v>0</v>
      </c>
      <c r="I233" s="8">
        <f t="shared" si="53"/>
        <v>0</v>
      </c>
      <c r="J233" s="8">
        <v>0</v>
      </c>
      <c r="K233" s="8">
        <v>0</v>
      </c>
      <c r="L233" s="8">
        <v>0</v>
      </c>
      <c r="M233" s="42"/>
      <c r="N233" s="5"/>
      <c r="O233" s="5"/>
      <c r="P233" s="5"/>
      <c r="Q233" s="5"/>
      <c r="R233" s="5"/>
      <c r="S233" s="5"/>
      <c r="T233" s="5"/>
    </row>
    <row r="234" spans="1:20" ht="15">
      <c r="A234" s="53"/>
      <c r="B234" s="55"/>
      <c r="C234" s="50"/>
      <c r="D234" s="7" t="s">
        <v>7</v>
      </c>
      <c r="E234" s="8">
        <f>F234+G234+L234+H234+I234+J234+K234</f>
        <v>0</v>
      </c>
      <c r="F234" s="8">
        <f t="shared" si="52"/>
        <v>0</v>
      </c>
      <c r="G234" s="8">
        <f t="shared" si="52"/>
        <v>0</v>
      </c>
      <c r="H234" s="8">
        <f t="shared" si="53"/>
        <v>0</v>
      </c>
      <c r="I234" s="8">
        <f t="shared" si="53"/>
        <v>0</v>
      </c>
      <c r="J234" s="8">
        <v>0</v>
      </c>
      <c r="K234" s="8">
        <v>0</v>
      </c>
      <c r="L234" s="8">
        <v>0</v>
      </c>
      <c r="M234" s="42"/>
      <c r="N234" s="5"/>
      <c r="O234" s="5"/>
      <c r="P234" s="5"/>
      <c r="Q234" s="5"/>
      <c r="R234" s="5"/>
      <c r="S234" s="5"/>
      <c r="T234" s="5"/>
    </row>
    <row r="235" spans="1:20" ht="19.5" customHeight="1">
      <c r="A235" s="53"/>
      <c r="B235" s="55"/>
      <c r="C235" s="50"/>
      <c r="D235" s="7" t="s">
        <v>8</v>
      </c>
      <c r="E235" s="8">
        <f>F235+G235+L235+H235+I235+J235+K235</f>
        <v>0</v>
      </c>
      <c r="F235" s="8">
        <f t="shared" si="52"/>
        <v>0</v>
      </c>
      <c r="G235" s="8">
        <f t="shared" si="52"/>
        <v>0</v>
      </c>
      <c r="H235" s="8">
        <f t="shared" si="53"/>
        <v>0</v>
      </c>
      <c r="I235" s="8">
        <f t="shared" si="53"/>
        <v>0</v>
      </c>
      <c r="J235" s="8">
        <v>0</v>
      </c>
      <c r="K235" s="8">
        <v>0</v>
      </c>
      <c r="L235" s="8">
        <v>0</v>
      </c>
      <c r="M235" s="42"/>
      <c r="N235" s="5"/>
      <c r="O235" s="5"/>
      <c r="P235" s="5"/>
      <c r="Q235" s="5"/>
      <c r="R235" s="5"/>
      <c r="S235" s="5"/>
      <c r="T235" s="5"/>
    </row>
    <row r="236" spans="1:20" ht="15">
      <c r="A236" s="54" t="s">
        <v>84</v>
      </c>
      <c r="B236" s="55" t="s">
        <v>79</v>
      </c>
      <c r="C236" s="50" t="s">
        <v>17</v>
      </c>
      <c r="D236" s="3" t="s">
        <v>3</v>
      </c>
      <c r="E236" s="4">
        <f aca="true" t="shared" si="54" ref="E236:L236">SUM(E237:E241)</f>
        <v>0</v>
      </c>
      <c r="F236" s="4">
        <f t="shared" si="54"/>
        <v>0</v>
      </c>
      <c r="G236" s="4">
        <f t="shared" si="54"/>
        <v>0</v>
      </c>
      <c r="H236" s="4">
        <f t="shared" si="54"/>
        <v>0</v>
      </c>
      <c r="I236" s="4">
        <f t="shared" si="54"/>
        <v>0</v>
      </c>
      <c r="J236" s="4">
        <f t="shared" si="54"/>
        <v>0</v>
      </c>
      <c r="K236" s="4">
        <f t="shared" si="54"/>
        <v>0</v>
      </c>
      <c r="L236" s="4">
        <f t="shared" si="54"/>
        <v>0</v>
      </c>
      <c r="M236" s="39"/>
      <c r="N236" s="5"/>
      <c r="O236" s="5"/>
      <c r="P236" s="5"/>
      <c r="Q236" s="5"/>
      <c r="R236" s="5"/>
      <c r="S236" s="5"/>
      <c r="T236" s="5"/>
    </row>
    <row r="237" spans="1:20" ht="15">
      <c r="A237" s="53"/>
      <c r="B237" s="55"/>
      <c r="C237" s="50"/>
      <c r="D237" s="7" t="s">
        <v>4</v>
      </c>
      <c r="E237" s="8">
        <f aca="true" t="shared" si="55" ref="E237:E247">F237+G237+L237+H237+I237+J237+K237</f>
        <v>0</v>
      </c>
      <c r="F237" s="8">
        <v>0</v>
      </c>
      <c r="G237" s="8">
        <v>0</v>
      </c>
      <c r="H237" s="8">
        <v>0</v>
      </c>
      <c r="I237" s="8">
        <v>0</v>
      </c>
      <c r="J237" s="8">
        <v>0</v>
      </c>
      <c r="K237" s="8">
        <v>0</v>
      </c>
      <c r="L237" s="8">
        <v>0</v>
      </c>
      <c r="M237" s="42"/>
      <c r="N237" s="5"/>
      <c r="O237" s="5"/>
      <c r="P237" s="5"/>
      <c r="Q237" s="5"/>
      <c r="R237" s="5"/>
      <c r="S237" s="5"/>
      <c r="T237" s="5"/>
    </row>
    <row r="238" spans="1:20" ht="15">
      <c r="A238" s="53"/>
      <c r="B238" s="55"/>
      <c r="C238" s="50"/>
      <c r="D238" s="7" t="s">
        <v>5</v>
      </c>
      <c r="E238" s="8">
        <f t="shared" si="55"/>
        <v>0</v>
      </c>
      <c r="F238" s="8">
        <v>0</v>
      </c>
      <c r="G238" s="8">
        <v>0</v>
      </c>
      <c r="H238" s="8">
        <v>0</v>
      </c>
      <c r="I238" s="8">
        <v>0</v>
      </c>
      <c r="J238" s="8">
        <v>0</v>
      </c>
      <c r="K238" s="8">
        <v>0</v>
      </c>
      <c r="L238" s="8">
        <v>0</v>
      </c>
      <c r="M238" s="42"/>
      <c r="N238" s="5"/>
      <c r="O238" s="5"/>
      <c r="P238" s="5"/>
      <c r="Q238" s="5"/>
      <c r="R238" s="5"/>
      <c r="S238" s="5"/>
      <c r="T238" s="5"/>
    </row>
    <row r="239" spans="1:20" ht="15">
      <c r="A239" s="53"/>
      <c r="B239" s="55"/>
      <c r="C239" s="50"/>
      <c r="D239" s="7" t="s">
        <v>6</v>
      </c>
      <c r="E239" s="8">
        <f t="shared" si="55"/>
        <v>0</v>
      </c>
      <c r="F239" s="8">
        <v>0</v>
      </c>
      <c r="G239" s="8">
        <v>0</v>
      </c>
      <c r="H239" s="8">
        <v>0</v>
      </c>
      <c r="I239" s="8">
        <v>0</v>
      </c>
      <c r="J239" s="8">
        <v>0</v>
      </c>
      <c r="K239" s="8">
        <v>0</v>
      </c>
      <c r="L239" s="8">
        <v>0</v>
      </c>
      <c r="M239" s="42"/>
      <c r="N239" s="5"/>
      <c r="O239" s="5"/>
      <c r="P239" s="5"/>
      <c r="Q239" s="5"/>
      <c r="R239" s="5"/>
      <c r="S239" s="5"/>
      <c r="T239" s="5"/>
    </row>
    <row r="240" spans="1:20" ht="15">
      <c r="A240" s="53"/>
      <c r="B240" s="55"/>
      <c r="C240" s="50"/>
      <c r="D240" s="7" t="s">
        <v>7</v>
      </c>
      <c r="E240" s="8">
        <f t="shared" si="55"/>
        <v>0</v>
      </c>
      <c r="F240" s="8">
        <v>0</v>
      </c>
      <c r="G240" s="8">
        <v>0</v>
      </c>
      <c r="H240" s="8">
        <v>0</v>
      </c>
      <c r="I240" s="8">
        <v>0</v>
      </c>
      <c r="J240" s="8">
        <v>0</v>
      </c>
      <c r="K240" s="8">
        <v>0</v>
      </c>
      <c r="L240" s="8">
        <v>0</v>
      </c>
      <c r="M240" s="42"/>
      <c r="N240" s="5"/>
      <c r="O240" s="5"/>
      <c r="P240" s="5"/>
      <c r="Q240" s="5"/>
      <c r="R240" s="5"/>
      <c r="S240" s="5"/>
      <c r="T240" s="5"/>
    </row>
    <row r="241" spans="1:20" ht="15">
      <c r="A241" s="53"/>
      <c r="B241" s="55"/>
      <c r="C241" s="50"/>
      <c r="D241" s="7" t="s">
        <v>8</v>
      </c>
      <c r="E241" s="8">
        <f t="shared" si="55"/>
        <v>0</v>
      </c>
      <c r="F241" s="8">
        <v>0</v>
      </c>
      <c r="G241" s="8">
        <v>0</v>
      </c>
      <c r="H241" s="8">
        <v>0</v>
      </c>
      <c r="I241" s="8">
        <v>0</v>
      </c>
      <c r="J241" s="8">
        <v>0</v>
      </c>
      <c r="K241" s="8">
        <v>0</v>
      </c>
      <c r="L241" s="8">
        <v>0</v>
      </c>
      <c r="M241" s="42"/>
      <c r="N241" s="5"/>
      <c r="O241" s="5"/>
      <c r="P241" s="5"/>
      <c r="Q241" s="5"/>
      <c r="R241" s="5"/>
      <c r="S241" s="5"/>
      <c r="T241" s="5"/>
    </row>
    <row r="242" spans="1:20" ht="15">
      <c r="A242" s="56" t="s">
        <v>102</v>
      </c>
      <c r="B242" s="56"/>
      <c r="C242" s="53"/>
      <c r="D242" s="3" t="s">
        <v>3</v>
      </c>
      <c r="E242" s="4">
        <f t="shared" si="55"/>
        <v>17112.7</v>
      </c>
      <c r="F242" s="25">
        <f aca="true" t="shared" si="56" ref="F242:G247">F206+F218+F230</f>
        <v>5929.9</v>
      </c>
      <c r="G242" s="4">
        <f t="shared" si="56"/>
        <v>3727.6</v>
      </c>
      <c r="H242" s="4">
        <f aca="true" t="shared" si="57" ref="H242:L247">H206+H218+H230</f>
        <v>3727.6</v>
      </c>
      <c r="I242" s="4">
        <f t="shared" si="57"/>
        <v>3727.6</v>
      </c>
      <c r="J242" s="4">
        <f t="shared" si="57"/>
        <v>0</v>
      </c>
      <c r="K242" s="4">
        <f t="shared" si="57"/>
        <v>0</v>
      </c>
      <c r="L242" s="4">
        <f t="shared" si="57"/>
        <v>0</v>
      </c>
      <c r="M242" s="39"/>
      <c r="N242" s="5"/>
      <c r="O242" s="5"/>
      <c r="P242" s="5"/>
      <c r="Q242" s="5"/>
      <c r="R242" s="5"/>
      <c r="S242" s="5"/>
      <c r="T242" s="5"/>
    </row>
    <row r="243" spans="1:13" ht="15">
      <c r="A243" s="56"/>
      <c r="B243" s="56"/>
      <c r="C243" s="53"/>
      <c r="D243" s="3" t="s">
        <v>4</v>
      </c>
      <c r="E243" s="4">
        <f t="shared" si="55"/>
        <v>16891.7</v>
      </c>
      <c r="F243" s="25">
        <f t="shared" si="56"/>
        <v>5875.7</v>
      </c>
      <c r="G243" s="4">
        <f t="shared" si="56"/>
        <v>3672</v>
      </c>
      <c r="H243" s="4">
        <f t="shared" si="57"/>
        <v>3672</v>
      </c>
      <c r="I243" s="4">
        <f t="shared" si="57"/>
        <v>3672</v>
      </c>
      <c r="J243" s="4">
        <f t="shared" si="57"/>
        <v>0</v>
      </c>
      <c r="K243" s="4">
        <f t="shared" si="57"/>
        <v>0</v>
      </c>
      <c r="L243" s="4">
        <f t="shared" si="57"/>
        <v>0</v>
      </c>
      <c r="M243" s="39"/>
    </row>
    <row r="244" spans="1:15" ht="15">
      <c r="A244" s="56"/>
      <c r="B244" s="56"/>
      <c r="C244" s="53"/>
      <c r="D244" s="3" t="s">
        <v>5</v>
      </c>
      <c r="E244" s="4">
        <f t="shared" si="55"/>
        <v>221</v>
      </c>
      <c r="F244" s="4">
        <f t="shared" si="56"/>
        <v>54.2</v>
      </c>
      <c r="G244" s="4">
        <f t="shared" si="56"/>
        <v>55.6</v>
      </c>
      <c r="H244" s="4">
        <f t="shared" si="57"/>
        <v>55.6</v>
      </c>
      <c r="I244" s="4">
        <f t="shared" si="57"/>
        <v>55.6</v>
      </c>
      <c r="J244" s="4">
        <f t="shared" si="57"/>
        <v>0</v>
      </c>
      <c r="K244" s="4">
        <f t="shared" si="57"/>
        <v>0</v>
      </c>
      <c r="L244" s="4">
        <f t="shared" si="57"/>
        <v>0</v>
      </c>
      <c r="M244" s="39"/>
      <c r="O244" s="10"/>
    </row>
    <row r="245" spans="1:15" ht="15">
      <c r="A245" s="56"/>
      <c r="B245" s="56"/>
      <c r="C245" s="53"/>
      <c r="D245" s="3" t="s">
        <v>6</v>
      </c>
      <c r="E245" s="4">
        <f t="shared" si="55"/>
        <v>0</v>
      </c>
      <c r="F245" s="4">
        <f t="shared" si="56"/>
        <v>0</v>
      </c>
      <c r="G245" s="4">
        <f t="shared" si="56"/>
        <v>0</v>
      </c>
      <c r="H245" s="4">
        <f t="shared" si="57"/>
        <v>0</v>
      </c>
      <c r="I245" s="4">
        <f t="shared" si="57"/>
        <v>0</v>
      </c>
      <c r="J245" s="4">
        <f t="shared" si="57"/>
        <v>0</v>
      </c>
      <c r="K245" s="4">
        <f t="shared" si="57"/>
        <v>0</v>
      </c>
      <c r="L245" s="4">
        <f t="shared" si="57"/>
        <v>0</v>
      </c>
      <c r="M245" s="39"/>
      <c r="O245" s="10"/>
    </row>
    <row r="246" spans="1:15" ht="15">
      <c r="A246" s="56"/>
      <c r="B246" s="56"/>
      <c r="C246" s="53"/>
      <c r="D246" s="3" t="s">
        <v>7</v>
      </c>
      <c r="E246" s="4">
        <f t="shared" si="55"/>
        <v>0</v>
      </c>
      <c r="F246" s="4">
        <f t="shared" si="56"/>
        <v>0</v>
      </c>
      <c r="G246" s="4">
        <f t="shared" si="56"/>
        <v>0</v>
      </c>
      <c r="H246" s="4">
        <f t="shared" si="57"/>
        <v>0</v>
      </c>
      <c r="I246" s="4">
        <f t="shared" si="57"/>
        <v>0</v>
      </c>
      <c r="J246" s="4">
        <f t="shared" si="57"/>
        <v>0</v>
      </c>
      <c r="K246" s="4">
        <f t="shared" si="57"/>
        <v>0</v>
      </c>
      <c r="L246" s="4">
        <f t="shared" si="57"/>
        <v>0</v>
      </c>
      <c r="M246" s="39"/>
      <c r="O246" s="10"/>
    </row>
    <row r="247" spans="1:13" ht="15">
      <c r="A247" s="56"/>
      <c r="B247" s="56"/>
      <c r="C247" s="53"/>
      <c r="D247" s="3" t="s">
        <v>8</v>
      </c>
      <c r="E247" s="4">
        <f t="shared" si="55"/>
        <v>0</v>
      </c>
      <c r="F247" s="4">
        <f t="shared" si="56"/>
        <v>0</v>
      </c>
      <c r="G247" s="4">
        <f t="shared" si="56"/>
        <v>0</v>
      </c>
      <c r="H247" s="4">
        <f t="shared" si="57"/>
        <v>0</v>
      </c>
      <c r="I247" s="4">
        <f t="shared" si="57"/>
        <v>0</v>
      </c>
      <c r="J247" s="4">
        <f t="shared" si="57"/>
        <v>0</v>
      </c>
      <c r="K247" s="4">
        <f t="shared" si="57"/>
        <v>0</v>
      </c>
      <c r="L247" s="4">
        <f t="shared" si="57"/>
        <v>0</v>
      </c>
      <c r="M247" s="39"/>
    </row>
    <row r="248" spans="1:14" ht="15" customHeight="1">
      <c r="A248" s="56" t="s">
        <v>29</v>
      </c>
      <c r="B248" s="56"/>
      <c r="C248" s="53"/>
      <c r="D248" s="3" t="s">
        <v>3</v>
      </c>
      <c r="E248" s="25">
        <f>E249+E250+E251+E252+E253</f>
        <v>532559.225</v>
      </c>
      <c r="F248" s="25">
        <f aca="true" t="shared" si="58" ref="F248:L248">F249+F250+F251+F252+F253</f>
        <v>322184.22500000003</v>
      </c>
      <c r="G248" s="25">
        <f t="shared" si="58"/>
        <v>75824.79999999999</v>
      </c>
      <c r="H248" s="25">
        <f t="shared" si="58"/>
        <v>59666.6</v>
      </c>
      <c r="I248" s="25">
        <f t="shared" si="58"/>
        <v>74883.6</v>
      </c>
      <c r="J248" s="25">
        <f t="shared" si="58"/>
        <v>0</v>
      </c>
      <c r="K248" s="25">
        <f t="shared" si="58"/>
        <v>0</v>
      </c>
      <c r="L248" s="25">
        <f t="shared" si="58"/>
        <v>0</v>
      </c>
      <c r="M248" s="47">
        <f>E248-532559.2</f>
        <v>0.025000000023283064</v>
      </c>
      <c r="N248" s="24"/>
    </row>
    <row r="249" spans="1:13" ht="15">
      <c r="A249" s="56"/>
      <c r="B249" s="56"/>
      <c r="C249" s="53"/>
      <c r="D249" s="3" t="s">
        <v>4</v>
      </c>
      <c r="E249" s="25">
        <f>F249+G249+L249+H249+I249+J249+K249</f>
        <v>17071.7</v>
      </c>
      <c r="F249" s="25">
        <f>F24+F38+F83+F110+F143+F199+F243</f>
        <v>6055.7</v>
      </c>
      <c r="G249" s="25">
        <f aca="true" t="shared" si="59" ref="G249:L249">G24+G38+G83+G110+G143+G199+G243</f>
        <v>3672</v>
      </c>
      <c r="H249" s="25">
        <f t="shared" si="59"/>
        <v>3672</v>
      </c>
      <c r="I249" s="25">
        <f t="shared" si="59"/>
        <v>3672</v>
      </c>
      <c r="J249" s="25">
        <f t="shared" si="59"/>
        <v>0</v>
      </c>
      <c r="K249" s="25">
        <f t="shared" si="59"/>
        <v>0</v>
      </c>
      <c r="L249" s="25">
        <f t="shared" si="59"/>
        <v>0</v>
      </c>
      <c r="M249" s="47"/>
    </row>
    <row r="250" spans="1:14" ht="15">
      <c r="A250" s="56"/>
      <c r="B250" s="56"/>
      <c r="C250" s="53"/>
      <c r="D250" s="3" t="s">
        <v>5</v>
      </c>
      <c r="E250" s="25">
        <f>F250+G250+L250+H250+I250+J250+K250</f>
        <v>445414.27499999997</v>
      </c>
      <c r="F250" s="25">
        <f aca="true" t="shared" si="60" ref="F250:L253">F25+F39+F84+F111+F144+F200+F244</f>
        <v>274864.775</v>
      </c>
      <c r="G250" s="25">
        <f t="shared" si="60"/>
        <v>64560.299999999996</v>
      </c>
      <c r="H250" s="25">
        <f t="shared" si="60"/>
        <v>52994.6</v>
      </c>
      <c r="I250" s="25">
        <f t="shared" si="60"/>
        <v>52994.6</v>
      </c>
      <c r="J250" s="25">
        <f t="shared" si="60"/>
        <v>0</v>
      </c>
      <c r="K250" s="25">
        <f t="shared" si="60"/>
        <v>0</v>
      </c>
      <c r="L250" s="25">
        <f t="shared" si="60"/>
        <v>0</v>
      </c>
      <c r="M250" s="47"/>
      <c r="N250" s="24"/>
    </row>
    <row r="251" spans="1:14" ht="15">
      <c r="A251" s="56"/>
      <c r="B251" s="56"/>
      <c r="C251" s="53"/>
      <c r="D251" s="3" t="s">
        <v>6</v>
      </c>
      <c r="E251" s="25">
        <f>F251+G251+L251+H251+I251+J251+K251</f>
        <v>70073.25</v>
      </c>
      <c r="F251" s="25">
        <f t="shared" si="60"/>
        <v>41263.75000000001</v>
      </c>
      <c r="G251" s="25">
        <f t="shared" si="60"/>
        <v>7592.5</v>
      </c>
      <c r="H251" s="25">
        <f t="shared" si="60"/>
        <v>3000</v>
      </c>
      <c r="I251" s="25">
        <f t="shared" si="60"/>
        <v>18217</v>
      </c>
      <c r="J251" s="25">
        <f t="shared" si="60"/>
        <v>0</v>
      </c>
      <c r="K251" s="25">
        <f t="shared" si="60"/>
        <v>0</v>
      </c>
      <c r="L251" s="25">
        <f t="shared" si="60"/>
        <v>0</v>
      </c>
      <c r="M251" s="47"/>
      <c r="N251" s="24"/>
    </row>
    <row r="252" spans="1:13" ht="15">
      <c r="A252" s="56"/>
      <c r="B252" s="56"/>
      <c r="C252" s="53"/>
      <c r="D252" s="3" t="s">
        <v>7</v>
      </c>
      <c r="E252" s="25">
        <f>F252+G252+L252+H252+I252+J252+K252</f>
        <v>0</v>
      </c>
      <c r="F252" s="25">
        <f t="shared" si="60"/>
        <v>0</v>
      </c>
      <c r="G252" s="25">
        <f t="shared" si="60"/>
        <v>0</v>
      </c>
      <c r="H252" s="25">
        <f t="shared" si="60"/>
        <v>0</v>
      </c>
      <c r="I252" s="25">
        <f t="shared" si="60"/>
        <v>0</v>
      </c>
      <c r="J252" s="25">
        <f t="shared" si="60"/>
        <v>0</v>
      </c>
      <c r="K252" s="25">
        <f t="shared" si="60"/>
        <v>0</v>
      </c>
      <c r="L252" s="25">
        <f t="shared" si="60"/>
        <v>0</v>
      </c>
      <c r="M252" s="47"/>
    </row>
    <row r="253" spans="1:13" ht="15">
      <c r="A253" s="56"/>
      <c r="B253" s="56"/>
      <c r="C253" s="53"/>
      <c r="D253" s="3" t="s">
        <v>8</v>
      </c>
      <c r="E253" s="25">
        <f>F253+G253+L253+H253+I253+J253+K253</f>
        <v>0</v>
      </c>
      <c r="F253" s="25">
        <f t="shared" si="60"/>
        <v>0</v>
      </c>
      <c r="G253" s="25">
        <f t="shared" si="60"/>
        <v>0</v>
      </c>
      <c r="H253" s="25">
        <f t="shared" si="60"/>
        <v>0</v>
      </c>
      <c r="I253" s="25">
        <f t="shared" si="60"/>
        <v>0</v>
      </c>
      <c r="J253" s="25">
        <f t="shared" si="60"/>
        <v>0</v>
      </c>
      <c r="K253" s="25">
        <f t="shared" si="60"/>
        <v>0</v>
      </c>
      <c r="L253" s="25">
        <f t="shared" si="60"/>
        <v>0</v>
      </c>
      <c r="M253" s="27" t="s">
        <v>115</v>
      </c>
    </row>
    <row r="254" ht="15">
      <c r="F254" s="24"/>
    </row>
    <row r="255" spans="5:13" ht="15">
      <c r="E255" s="24"/>
      <c r="F255" s="24"/>
      <c r="G255" s="24"/>
      <c r="H255" s="24"/>
      <c r="I255" s="24"/>
      <c r="J255" s="24"/>
      <c r="K255" s="24"/>
      <c r="L255" s="24"/>
      <c r="M255" s="49"/>
    </row>
    <row r="256" spans="5:13" ht="15">
      <c r="E256" s="24"/>
      <c r="F256" s="24"/>
      <c r="G256" s="24"/>
      <c r="H256" s="24"/>
      <c r="I256" s="24"/>
      <c r="J256" s="24"/>
      <c r="K256" s="24"/>
      <c r="L256" s="24"/>
      <c r="M256" s="49"/>
    </row>
    <row r="257" spans="5:13" ht="15">
      <c r="E257" s="24"/>
      <c r="F257" s="24"/>
      <c r="G257" s="24"/>
      <c r="H257" s="24"/>
      <c r="I257" s="24"/>
      <c r="J257" s="24"/>
      <c r="K257" s="24"/>
      <c r="L257" s="24"/>
      <c r="M257" s="49"/>
    </row>
    <row r="258" spans="5:13" ht="15">
      <c r="E258" s="24"/>
      <c r="F258" s="24"/>
      <c r="G258" s="24"/>
      <c r="H258" s="24"/>
      <c r="I258" s="24"/>
      <c r="J258" s="24"/>
      <c r="K258" s="24"/>
      <c r="L258" s="24"/>
      <c r="M258" s="49"/>
    </row>
    <row r="259" spans="5:13" ht="15">
      <c r="E259" s="24"/>
      <c r="F259" s="24"/>
      <c r="G259" s="24"/>
      <c r="H259" s="24"/>
      <c r="I259" s="24"/>
      <c r="J259" s="24"/>
      <c r="K259" s="24"/>
      <c r="L259" s="24"/>
      <c r="M259" s="49"/>
    </row>
    <row r="260" spans="5:13" ht="15">
      <c r="E260" s="24"/>
      <c r="F260" s="24"/>
      <c r="G260" s="24"/>
      <c r="H260" s="24"/>
      <c r="I260" s="24"/>
      <c r="J260" s="24"/>
      <c r="K260" s="24"/>
      <c r="L260" s="24"/>
      <c r="M260" s="49"/>
    </row>
    <row r="261" spans="5:13" ht="15">
      <c r="E261" s="24"/>
      <c r="F261" s="24"/>
      <c r="G261" s="24"/>
      <c r="H261" s="24"/>
      <c r="I261" s="24"/>
      <c r="J261" s="24"/>
      <c r="K261" s="24"/>
      <c r="L261" s="24"/>
      <c r="M261" s="49"/>
    </row>
  </sheetData>
  <sheetProtection/>
  <mergeCells count="135">
    <mergeCell ref="E4:L4"/>
    <mergeCell ref="J11:J12"/>
    <mergeCell ref="I11:I12"/>
    <mergeCell ref="K11:K12"/>
    <mergeCell ref="L11:L12"/>
    <mergeCell ref="A102:L102"/>
    <mergeCell ref="B63:B68"/>
    <mergeCell ref="B57:B62"/>
    <mergeCell ref="C57:C62"/>
    <mergeCell ref="C37:C42"/>
    <mergeCell ref="C96:C101"/>
    <mergeCell ref="C103:C108"/>
    <mergeCell ref="B186:B191"/>
    <mergeCell ref="C186:C191"/>
    <mergeCell ref="A198:B203"/>
    <mergeCell ref="C198:C203"/>
    <mergeCell ref="A186:A191"/>
    <mergeCell ref="A150:A155"/>
    <mergeCell ref="B150:B155"/>
    <mergeCell ref="C150:C155"/>
    <mergeCell ref="A142:B147"/>
    <mergeCell ref="C142:C147"/>
    <mergeCell ref="A130:A135"/>
    <mergeCell ref="C136:C141"/>
    <mergeCell ref="C118:C135"/>
    <mergeCell ref="A124:A129"/>
    <mergeCell ref="A248:B253"/>
    <mergeCell ref="C248:C253"/>
    <mergeCell ref="A168:A173"/>
    <mergeCell ref="B168:B173"/>
    <mergeCell ref="C168:C173"/>
    <mergeCell ref="A192:A197"/>
    <mergeCell ref="B192:B197"/>
    <mergeCell ref="A180:A185"/>
    <mergeCell ref="B180:B185"/>
    <mergeCell ref="C180:C185"/>
    <mergeCell ref="A148:L148"/>
    <mergeCell ref="A149:L149"/>
    <mergeCell ref="A174:A179"/>
    <mergeCell ref="B174:B179"/>
    <mergeCell ref="C174:C179"/>
    <mergeCell ref="A162:A167"/>
    <mergeCell ref="B162:B167"/>
    <mergeCell ref="C162:C167"/>
    <mergeCell ref="A96:A101"/>
    <mergeCell ref="B96:B101"/>
    <mergeCell ref="A136:A141"/>
    <mergeCell ref="B136:B141"/>
    <mergeCell ref="A103:A108"/>
    <mergeCell ref="B124:B129"/>
    <mergeCell ref="B130:B135"/>
    <mergeCell ref="A116:L116"/>
    <mergeCell ref="A117:L117"/>
    <mergeCell ref="A118:A123"/>
    <mergeCell ref="A88:L88"/>
    <mergeCell ref="B118:B123"/>
    <mergeCell ref="A115:L115"/>
    <mergeCell ref="A89:L89"/>
    <mergeCell ref="A90:A95"/>
    <mergeCell ref="B90:B95"/>
    <mergeCell ref="C90:C95"/>
    <mergeCell ref="B103:B108"/>
    <mergeCell ref="A109:B114"/>
    <mergeCell ref="C109:C114"/>
    <mergeCell ref="A82:B87"/>
    <mergeCell ref="C82:C87"/>
    <mergeCell ref="A51:A56"/>
    <mergeCell ref="B51:B56"/>
    <mergeCell ref="C51:C56"/>
    <mergeCell ref="C76:C81"/>
    <mergeCell ref="A75:L75"/>
    <mergeCell ref="A76:A81"/>
    <mergeCell ref="B76:B81"/>
    <mergeCell ref="C63:C68"/>
    <mergeCell ref="A69:A74"/>
    <mergeCell ref="A45:A50"/>
    <mergeCell ref="B45:B50"/>
    <mergeCell ref="C45:C50"/>
    <mergeCell ref="B69:B74"/>
    <mergeCell ref="C69:C74"/>
    <mergeCell ref="A63:A68"/>
    <mergeCell ref="A57:A62"/>
    <mergeCell ref="F11:F12"/>
    <mergeCell ref="B31:B36"/>
    <mergeCell ref="C31:C36"/>
    <mergeCell ref="A44:L44"/>
    <mergeCell ref="A43:L43"/>
    <mergeCell ref="A17:A22"/>
    <mergeCell ref="B17:B22"/>
    <mergeCell ref="C17:C22"/>
    <mergeCell ref="A23:B28"/>
    <mergeCell ref="A37:B42"/>
    <mergeCell ref="A31:A36"/>
    <mergeCell ref="A14:L14"/>
    <mergeCell ref="A16:L16"/>
    <mergeCell ref="A15:L15"/>
    <mergeCell ref="C23:C28"/>
    <mergeCell ref="A29:L29"/>
    <mergeCell ref="A30:L30"/>
    <mergeCell ref="A6:L6"/>
    <mergeCell ref="A8:L8"/>
    <mergeCell ref="A10:A12"/>
    <mergeCell ref="B10:B12"/>
    <mergeCell ref="C10:C12"/>
    <mergeCell ref="D10:D12"/>
    <mergeCell ref="E10:L10"/>
    <mergeCell ref="H11:H12"/>
    <mergeCell ref="G11:G12"/>
    <mergeCell ref="E11:E12"/>
    <mergeCell ref="A212:A217"/>
    <mergeCell ref="B212:B217"/>
    <mergeCell ref="C212:C217"/>
    <mergeCell ref="A204:L204"/>
    <mergeCell ref="A205:L205"/>
    <mergeCell ref="A206:A211"/>
    <mergeCell ref="C192:C197"/>
    <mergeCell ref="A242:B247"/>
    <mergeCell ref="C242:C247"/>
    <mergeCell ref="A236:A241"/>
    <mergeCell ref="B236:B241"/>
    <mergeCell ref="C236:C241"/>
    <mergeCell ref="B206:B211"/>
    <mergeCell ref="C206:C211"/>
    <mergeCell ref="A218:A223"/>
    <mergeCell ref="B218:B223"/>
    <mergeCell ref="C218:C223"/>
    <mergeCell ref="A156:A161"/>
    <mergeCell ref="B156:B161"/>
    <mergeCell ref="C156:C161"/>
    <mergeCell ref="A230:A235"/>
    <mergeCell ref="B230:B235"/>
    <mergeCell ref="C230:C235"/>
    <mergeCell ref="A224:A229"/>
    <mergeCell ref="B224:B229"/>
    <mergeCell ref="C224:C229"/>
  </mergeCells>
  <printOptions/>
  <pageMargins left="0.41" right="0.29" top="0.32" bottom="0.5" header="0.15" footer="0.5"/>
  <pageSetup horizontalDpi="600" verticalDpi="600" orientation="landscape" paperSize="9" scale="68" r:id="rId3"/>
  <rowBreaks count="5" manualBreakCount="5">
    <brk id="42" max="12" man="1"/>
    <brk id="74" max="12" man="1"/>
    <brk id="123" max="12" man="1"/>
    <brk id="173" max="12" man="1"/>
    <brk id="223"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2014-06-20T06:09:39Z</cp:lastPrinted>
  <dcterms:created xsi:type="dcterms:W3CDTF">2006-09-16T00:00:00Z</dcterms:created>
  <dcterms:modified xsi:type="dcterms:W3CDTF">2014-12-25T04:24:20Z</dcterms:modified>
  <cp:category/>
  <cp:version/>
  <cp:contentType/>
  <cp:contentStatus/>
</cp:coreProperties>
</file>